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E1BFF19F-07BD-4D93-BDF8-A8F20EBFE30D}" xr6:coauthVersionLast="47" xr6:coauthVersionMax="47" xr10:uidLastSave="{00000000-0000-0000-0000-000000000000}"/>
  <bookViews>
    <workbookView xWindow="-120" yWindow="-120" windowWidth="20730" windowHeight="11040" xr2:uid="{C11344B1-8781-4DB5-825E-1C0E1DC44F36}"/>
  </bookViews>
  <sheets>
    <sheet name="Port_Tax Saver" sheetId="1" r:id="rId1"/>
  </sheets>
  <externalReferences>
    <externalReference r:id="rId2"/>
  </externalReferences>
  <definedNames>
    <definedName name="_xlnm._FilterDatabase" localSheetId="0" hidden="1">'Port_Tax Saver'!$C$6:$H$98</definedName>
    <definedName name="IN" localSheetId="0">#REF!</definedName>
    <definedName name="IN">#REF!</definedName>
    <definedName name="_xlnm.Print_Area" localSheetId="0">'Port_Tax Saver'!$B$2:$G$126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6" i="1" l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F127" i="1" s="1"/>
  <c r="G127" i="1" s="1"/>
  <c r="G139" i="1"/>
  <c r="F136" i="1"/>
  <c r="G136" i="1" s="1"/>
  <c r="F135" i="1"/>
  <c r="F134" i="1"/>
  <c r="F133" i="1"/>
  <c r="F132" i="1"/>
  <c r="G132" i="1" s="1"/>
  <c r="F131" i="1"/>
  <c r="G131" i="1" s="1"/>
  <c r="F130" i="1"/>
  <c r="G130" i="1" s="1"/>
  <c r="F129" i="1"/>
  <c r="G129" i="1" s="1"/>
  <c r="F128" i="1"/>
  <c r="G128" i="1" s="1"/>
  <c r="F126" i="1"/>
  <c r="F125" i="1"/>
  <c r="F109" i="1"/>
  <c r="F111" i="1" s="1"/>
  <c r="F99" i="1"/>
  <c r="G99" i="1" s="1"/>
  <c r="G93" i="1" l="1"/>
  <c r="G85" i="1"/>
  <c r="G77" i="1"/>
  <c r="G69" i="1"/>
  <c r="G61" i="1"/>
  <c r="G53" i="1"/>
  <c r="G45" i="1"/>
  <c r="G37" i="1"/>
  <c r="G29" i="1"/>
  <c r="G21" i="1"/>
  <c r="G13" i="1"/>
  <c r="G109" i="1"/>
  <c r="G92" i="1"/>
  <c r="G84" i="1"/>
  <c r="G76" i="1"/>
  <c r="G68" i="1"/>
  <c r="G60" i="1"/>
  <c r="G52" i="1"/>
  <c r="G44" i="1"/>
  <c r="G36" i="1"/>
  <c r="G28" i="1"/>
  <c r="G20" i="1"/>
  <c r="G12" i="1"/>
  <c r="G89" i="1"/>
  <c r="G73" i="1"/>
  <c r="G57" i="1"/>
  <c r="G41" i="1"/>
  <c r="G25" i="1"/>
  <c r="G9" i="1"/>
  <c r="G87" i="1"/>
  <c r="G55" i="1"/>
  <c r="G39" i="1"/>
  <c r="G23" i="1"/>
  <c r="G7" i="1"/>
  <c r="G70" i="1"/>
  <c r="G91" i="1"/>
  <c r="G83" i="1"/>
  <c r="G75" i="1"/>
  <c r="G67" i="1"/>
  <c r="G59" i="1"/>
  <c r="G51" i="1"/>
  <c r="G43" i="1"/>
  <c r="G35" i="1"/>
  <c r="G27" i="1"/>
  <c r="G19" i="1"/>
  <c r="G11" i="1"/>
  <c r="G107" i="1"/>
  <c r="G90" i="1"/>
  <c r="G82" i="1"/>
  <c r="G74" i="1"/>
  <c r="G66" i="1"/>
  <c r="G58" i="1"/>
  <c r="G50" i="1"/>
  <c r="G42" i="1"/>
  <c r="G34" i="1"/>
  <c r="G26" i="1"/>
  <c r="G18" i="1"/>
  <c r="G10" i="1"/>
  <c r="G103" i="1"/>
  <c r="G81" i="1"/>
  <c r="G65" i="1"/>
  <c r="G49" i="1"/>
  <c r="G33" i="1"/>
  <c r="G17" i="1"/>
  <c r="G88" i="1"/>
  <c r="G80" i="1"/>
  <c r="G72" i="1"/>
  <c r="G64" i="1"/>
  <c r="G56" i="1"/>
  <c r="G48" i="1"/>
  <c r="G40" i="1"/>
  <c r="G32" i="1"/>
  <c r="G24" i="1"/>
  <c r="G16" i="1"/>
  <c r="G8" i="1"/>
  <c r="G79" i="1"/>
  <c r="G71" i="1"/>
  <c r="G63" i="1"/>
  <c r="G47" i="1"/>
  <c r="G31" i="1"/>
  <c r="G15" i="1"/>
  <c r="G94" i="1"/>
  <c r="G78" i="1"/>
  <c r="G62" i="1"/>
  <c r="G54" i="1"/>
  <c r="G46" i="1"/>
  <c r="G38" i="1"/>
  <c r="G30" i="1"/>
  <c r="G22" i="1"/>
  <c r="G14" i="1"/>
  <c r="G86" i="1"/>
  <c r="G133" i="1"/>
  <c r="G125" i="1"/>
  <c r="G134" i="1"/>
  <c r="G126" i="1"/>
  <c r="G135" i="1"/>
</calcChain>
</file>

<file path=xl/sharedStrings.xml><?xml version="1.0" encoding="utf-8"?>
<sst xmlns="http://schemas.openxmlformats.org/spreadsheetml/2006/main" count="345" uniqueCount="293">
  <si>
    <t>NAME OF PENSION FUND</t>
  </si>
  <si>
    <t>ADITYA BIRLA SUN LIFE PENSION FUND MANAGEMENT LIMITED</t>
  </si>
  <si>
    <t>TAX SAVER2</t>
  </si>
  <si>
    <t>SCHEME NAME</t>
  </si>
  <si>
    <t>Scheme Tax Saver Tier II</t>
  </si>
  <si>
    <t>MONTH</t>
  </si>
  <si>
    <t>31-03-2025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</si>
  <si>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</si>
  <si>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</si>
  <si>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</si>
  <si>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</si>
  <si>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</si>
  <si>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</si>
  <si>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</si>
  <si>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IN000929C058</t>
  </si>
  <si>
    <t>Gsec Strip 12-09-2029</t>
  </si>
  <si>
    <t>CSG</t>
  </si>
  <si>
    <t>IN0020200401</t>
  </si>
  <si>
    <t>6.76 GS 22.02.2061</t>
  </si>
  <si>
    <t>IN0020220011</t>
  </si>
  <si>
    <t>7.10 GS 18.04.2029</t>
  </si>
  <si>
    <t>IN0020230044</t>
  </si>
  <si>
    <t>7.25 GS 12.06.2063</t>
  </si>
  <si>
    <t>IN0020230127</t>
  </si>
  <si>
    <t>7.46 GS 06.11.2073</t>
  </si>
  <si>
    <t>IN0020240035</t>
  </si>
  <si>
    <t>7.34 GS 22.04.2064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</si>
  <si>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</si>
  <si>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</si>
  <si>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</si>
  <si>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</si>
  <si>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</si>
  <si>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</si>
  <si>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</si>
  <si>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</si>
  <si>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</si>
  <si>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INE009A01021</t>
  </si>
  <si>
    <t>INFOSYS LTD EQ</t>
  </si>
  <si>
    <t>Writing , modifying, testing of computer program</t>
  </si>
  <si>
    <t>INE010V01017</t>
  </si>
  <si>
    <t>L&amp;T Technology Services Ltd</t>
  </si>
  <si>
    <t>Other information technology and computer service activities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</si>
  <si>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</si>
  <si>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</si>
  <si>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</si>
  <si>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</si>
  <si>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</si>
  <si>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</si>
  <si>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</si>
  <si>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</si>
  <si>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</si>
  <si>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</si>
  <si>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</si>
  <si>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</si>
  <si>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</si>
  <si>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</si>
  <si>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</si>
  <si>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</si>
  <si>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</si>
  <si>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</si>
  <si>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</si>
  <si>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</si>
  <si>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</si>
  <si>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</si>
  <si>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</si>
  <si>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</si>
  <si>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</si>
  <si>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</si>
  <si>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</si>
  <si>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</si>
  <si>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</si>
  <si>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</si>
  <si>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</si>
  <si>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</si>
  <si>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INE066F01020</t>
  </si>
  <si>
    <t>Hindustan Aeronautics Limited</t>
  </si>
  <si>
    <t>Manufacture of helicopters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</si>
  <si>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</si>
  <si>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</si>
  <si>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</si>
  <si>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</si>
  <si>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</si>
  <si>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</si>
  <si>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</si>
  <si>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</si>
  <si>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</si>
  <si>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</si>
  <si>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</si>
  <si>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</si>
  <si>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INE101A01026</t>
  </si>
  <si>
    <t>MAHINDRA AND MAHINDRA LTD</t>
  </si>
  <si>
    <t>Manufacture of tractors used in agriculture and forestry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</si>
  <si>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</si>
  <si>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</si>
  <si>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</si>
  <si>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</si>
  <si>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</si>
  <si>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</si>
  <si>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</si>
  <si>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</si>
  <si>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</si>
  <si>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</si>
  <si>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</si>
  <si>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</si>
  <si>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</si>
  <si>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</si>
  <si>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</si>
  <si>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</si>
  <si>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</si>
  <si>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</si>
  <si>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</si>
  <si>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</si>
  <si>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</si>
  <si>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</si>
  <si>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</si>
  <si>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</si>
  <si>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</si>
  <si>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</si>
  <si>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</si>
  <si>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</si>
  <si>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</si>
  <si>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</si>
  <si>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</si>
  <si>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</si>
  <si>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INE200M01039</t>
  </si>
  <si>
    <t>VARUN INDUSTRIES LIMITED</t>
  </si>
  <si>
    <t>Manufacture of aerated drinks</t>
  </si>
  <si>
    <t>INE205A01025</t>
  </si>
  <si>
    <t>Vedanta Limited</t>
  </si>
  <si>
    <t>Manufacture of Copper from ore, and other copper products and alloys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</si>
  <si>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</si>
  <si>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</si>
  <si>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</si>
  <si>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</si>
  <si>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</si>
  <si>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</si>
  <si>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</si>
  <si>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</si>
  <si>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INE226A01021</t>
  </si>
  <si>
    <t>VOLTAS LTD</t>
  </si>
  <si>
    <t>Manufacture of air-conditioning machines, including motor vehicles airconditioners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</si>
  <si>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</si>
  <si>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</si>
  <si>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</si>
  <si>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</si>
  <si>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</si>
  <si>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</si>
  <si>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</si>
  <si>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</si>
  <si>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</si>
  <si>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</si>
  <si>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</si>
  <si>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</si>
  <si>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</si>
  <si>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</si>
  <si>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</si>
  <si>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</si>
  <si>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</si>
  <si>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</si>
  <si>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</si>
  <si>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</si>
  <si>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</si>
  <si>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</si>
  <si>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</si>
  <si>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</si>
  <si>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</si>
  <si>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</si>
  <si>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INE377Y01014</t>
  </si>
  <si>
    <t>Bajaj Housing Finance Ltd</t>
  </si>
  <si>
    <t>INE397D01024</t>
  </si>
  <si>
    <t>BHARTI AIRTEL LTD</t>
  </si>
  <si>
    <t>INE437A01024</t>
  </si>
  <si>
    <t>Apollo Hospitals Enterprise Ltd</t>
  </si>
  <si>
    <t>Hospital activities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</si>
  <si>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</si>
  <si>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</si>
  <si>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</si>
  <si>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</si>
  <si>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</si>
  <si>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</si>
  <si>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</si>
  <si>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</si>
  <si>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</si>
  <si>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</si>
  <si>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INE513A01022</t>
  </si>
  <si>
    <t>Schaeffler India Limited</t>
  </si>
  <si>
    <t>Manufacture of bearings, gears, gearing and driving elements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</si>
  <si>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</si>
  <si>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</si>
  <si>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</si>
  <si>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</si>
  <si>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</si>
  <si>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</si>
  <si>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</si>
  <si>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</si>
  <si>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</si>
  <si>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</si>
  <si>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</si>
  <si>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INE647A01010</t>
  </si>
  <si>
    <t>SRF Limited</t>
  </si>
  <si>
    <t>Manufacture of organic and inorganic chemical compounds n.e.c.</t>
  </si>
  <si>
    <t>02A</t>
  </si>
  <si>
    <t>INE663F01024</t>
  </si>
  <si>
    <t>Info Edge (India) Ltd</t>
  </si>
  <si>
    <t>Operation of other websites that act as portals to the Internet</t>
  </si>
  <si>
    <t>INE669C01036</t>
  </si>
  <si>
    <t>TECH MAHINDRA LIMITED</t>
  </si>
  <si>
    <t>INE685A01028</t>
  </si>
  <si>
    <t>Torrent Pharmaceuticals Ltd</t>
  </si>
  <si>
    <t>INE686F01025</t>
  </si>
  <si>
    <t>United Breweries Limited</t>
  </si>
  <si>
    <t>Manufacture of beer</t>
  </si>
  <si>
    <t>NCA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</si>
  <si>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</si>
  <si>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</si>
  <si>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</si>
  <si>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</si>
  <si>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</si>
  <si>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</si>
  <si>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</si>
  <si>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</si>
  <si>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</si>
  <si>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</si>
  <si>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</si>
  <si>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</si>
  <si>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</si>
  <si>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INE787D01026</t>
  </si>
  <si>
    <t>Balkrishna Industries Ltd</t>
  </si>
  <si>
    <t>Manufacture of rubber tyres and tubes n.e.c.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</si>
  <si>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</si>
  <si>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</si>
  <si>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</si>
  <si>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</si>
  <si>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</si>
  <si>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</si>
  <si>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</si>
  <si>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</si>
  <si>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</si>
  <si>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</si>
  <si>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</si>
  <si>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Infrastructure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</si>
  <si>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</si>
  <si>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</si>
  <si>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</si>
  <si>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</si>
  <si>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</si>
  <si>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INE918I01026</t>
  </si>
  <si>
    <t>BAJAJ FINSERV LTD</t>
  </si>
  <si>
    <t>Activities of holding companies</t>
  </si>
  <si>
    <t>SDL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</si>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</sst>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0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Alignment="1">
      <alignment horizontal="left"/>
    </xf>
    <xf numFmtId="164" fontId="0" fillId="0" borderId="0" xfId="2" applyFont="1"/>
    <xf numFmtId="0" fontId="6" fillId="2" borderId="1" xfId="0" applyFont="1" applyFill="1" applyBorder="1"/>
    <xf numFmtId="0" fontId="4" fillId="3" borderId="2" xfId="1" applyFont="1" applyFill="1" applyBorder="1"/>
    <xf numFmtId="0" fontId="4" fillId="3" borderId="3" xfId="1" applyFont="1" applyFill="1" applyBorder="1"/>
    <xf numFmtId="164" fontId="4" fillId="3" borderId="3" xfId="2" applyFont="1" applyFill="1" applyBorder="1"/>
    <xf numFmtId="0" fontId="4" fillId="3" borderId="4" xfId="1" applyFont="1" applyFill="1" applyBorder="1"/>
    <xf numFmtId="0" fontId="2" fillId="0" borderId="0" xfId="1" applyAlignment="1">
      <alignment vertical="top"/>
    </xf>
    <xf numFmtId="0" fontId="0" fillId="0" borderId="0" xfId="0" applyAlignment="1">
      <alignment horizontal="left" vertical="top"/>
    </xf>
    <xf numFmtId="0" fontId="2" fillId="0" borderId="5" xfId="1" applyBorder="1"/>
    <xf numFmtId="165" fontId="0" fillId="0" borderId="5" xfId="2" applyNumberFormat="1" applyFont="1" applyBorder="1"/>
    <xf numFmtId="10" fontId="0" fillId="0" borderId="5" xfId="3" applyNumberFormat="1" applyFont="1" applyFill="1" applyBorder="1"/>
    <xf numFmtId="164" fontId="0" fillId="0" borderId="6" xfId="2" quotePrefix="1" applyFont="1" applyFill="1" applyBorder="1"/>
    <xf numFmtId="0" fontId="7" fillId="0" borderId="7" xfId="0" applyFont="1" applyBorder="1"/>
    <xf numFmtId="0" fontId="5" fillId="0" borderId="0" xfId="1" applyFont="1"/>
    <xf numFmtId="0" fontId="7" fillId="0" borderId="0" xfId="0" applyFont="1"/>
    <xf numFmtId="43" fontId="0" fillId="0" borderId="5" xfId="3" applyNumberFormat="1" applyFont="1" applyFill="1" applyBorder="1"/>
    <xf numFmtId="0" fontId="2" fillId="0" borderId="8" xfId="1" applyBorder="1" applyAlignment="1">
      <alignment vertical="top"/>
    </xf>
    <xf numFmtId="0" fontId="2" fillId="0" borderId="5" xfId="1" applyBorder="1" applyAlignment="1">
      <alignment vertical="top"/>
    </xf>
    <xf numFmtId="164" fontId="0" fillId="0" borderId="5" xfId="2" applyFont="1" applyBorder="1" applyAlignment="1">
      <alignment horizontal="right" vertical="top"/>
    </xf>
    <xf numFmtId="4" fontId="0" fillId="0" borderId="5" xfId="1" applyNumberFormat="1" applyFont="1" applyBorder="1" applyAlignment="1">
      <alignment horizontal="right" vertical="top"/>
    </xf>
    <xf numFmtId="10" fontId="0" fillId="0" borderId="5" xfId="3" applyNumberFormat="1" applyFont="1" applyBorder="1"/>
    <xf numFmtId="0" fontId="2" fillId="0" borderId="5" xfId="1" quotePrefix="1" applyBorder="1"/>
    <xf numFmtId="0" fontId="3" fillId="3" borderId="8" xfId="1" applyFont="1" applyFill="1" applyBorder="1"/>
    <xf numFmtId="0" fontId="3" fillId="3" borderId="5" xfId="1" applyFont="1" applyFill="1" applyBorder="1"/>
    <xf numFmtId="0" fontId="5" fillId="0" borderId="5" xfId="1" applyFont="1" applyBorder="1"/>
    <xf numFmtId="164" fontId="0" fillId="0" borderId="5" xfId="2" applyFont="1" applyBorder="1"/>
    <xf numFmtId="165" fontId="0" fillId="0" borderId="5" xfId="2" applyNumberFormat="1" applyFont="1" applyBorder="1" applyAlignment="1">
      <alignment horizontal="right" vertical="top"/>
    </xf>
    <xf numFmtId="165" fontId="8" fillId="0" borderId="5" xfId="2" applyNumberFormat="1" applyFont="1" applyFill="1" applyBorder="1" applyAlignment="1">
      <alignment vertical="center" wrapText="1"/>
    </xf>
    <xf numFmtId="9" fontId="0" fillId="0" borderId="5" xfId="3" applyFont="1" applyBorder="1"/>
    <xf numFmtId="0" fontId="3" fillId="0" borderId="5" xfId="1" applyFont="1" applyBorder="1"/>
    <xf numFmtId="0" fontId="4" fillId="0" borderId="5" xfId="1" applyFont="1" applyBorder="1" applyAlignment="1">
      <alignment vertical="top"/>
    </xf>
    <xf numFmtId="0" fontId="4" fillId="0" borderId="5" xfId="1" applyFont="1" applyBorder="1"/>
    <xf numFmtId="164" fontId="4" fillId="0" borderId="5" xfId="2" applyFont="1" applyBorder="1"/>
    <xf numFmtId="10" fontId="4" fillId="0" borderId="5" xfId="3" applyNumberFormat="1" applyFont="1" applyBorder="1"/>
    <xf numFmtId="165" fontId="2" fillId="0" borderId="0" xfId="1" applyNumberFormat="1"/>
    <xf numFmtId="164" fontId="0" fillId="0" borderId="5" xfId="0" applyNumberFormat="1" applyBorder="1"/>
    <xf numFmtId="166" fontId="2" fillId="0" borderId="5" xfId="1" applyNumberFormat="1" applyBorder="1" applyAlignment="1">
      <alignment horizontal="right" vertical="top"/>
    </xf>
    <xf numFmtId="164" fontId="0" fillId="0" borderId="5" xfId="2" applyFont="1" applyFill="1" applyBorder="1"/>
    <xf numFmtId="164" fontId="0" fillId="4" borderId="5" xfId="2" applyFont="1" applyFill="1" applyBorder="1" applyAlignment="1">
      <alignment horizontal="right"/>
    </xf>
    <xf numFmtId="10" fontId="0" fillId="0" borderId="0" xfId="3" applyNumberFormat="1" applyFont="1"/>
    <xf numFmtId="10" fontId="0" fillId="4" borderId="0" xfId="3" applyNumberFormat="1" applyFont="1" applyFill="1" applyBorder="1"/>
    <xf numFmtId="165" fontId="0" fillId="0" borderId="5" xfId="2" applyNumberFormat="1" applyFont="1" applyBorder="1" applyAlignment="1">
      <alignment vertical="top"/>
    </xf>
    <xf numFmtId="10" fontId="0" fillId="0" borderId="2" xfId="3" applyNumberFormat="1" applyFont="1" applyBorder="1" applyAlignment="1">
      <alignment vertical="center"/>
    </xf>
    <xf numFmtId="164" fontId="9" fillId="0" borderId="0" xfId="2" applyFont="1" applyFill="1"/>
  </cellXfs>
  <cellStyles count="4">
    <cellStyle name="Comma 2 3" xfId="2" xr:uid="{232DF55F-BA59-4A8D-BE66-736843C65D8E}"/>
    <cellStyle name="Normal" xfId="0" builtinId="0"/>
    <cellStyle name="Normal 2 3" xfId="1" xr:uid="{88AB37A7-D539-41DC-9CDF-063837C24C94}"/>
    <cellStyle name="Percent 2 2" xfId="3" xr:uid="{4E4F3B68-309C-4834-B7A0-94EA9E73D6F6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2.%20March%202025\11.%20Website%20upload%20Portfolio%20report\Portfolio_ABSLPFM_March%202025.xlsx" TargetMode="External"/><Relationship Id="rId1" Type="http://schemas.openxmlformats.org/officeDocument/2006/relationships/externalLinkPath" Target="file:///Y:\PFRDA%20&amp;%20NPS%20Trust%20Communication%20April%202019%20Onwards\NPS%20Trust\2024-25\Monthly\12.%20March%202025\11.%20Website%20upload%20Portfolio%20report\Portfolio_ABSLPFM_Marc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2171DF-C3E9-4A07-AA3A-C83D933B9E2A}" name="Table13456768" displayName="Table13456768" ref="B6:H98" totalsRowShown="0" headerRowDxfId="11" dataDxfId="10" headerRowBorderDxfId="8" tableBorderDxfId="9" totalsRowBorderDxfId="7">
  <sortState xmlns:xlrd2="http://schemas.microsoft.com/office/spreadsheetml/2017/richdata2" ref="B7:H58">
    <sortCondition descending="1" ref="F6:F72"/>
  </sortState>
  <tableColumns count="7">
    <tableColumn id="1" xr3:uid="{807861E0-E31A-477D-A494-298D9C501E55}" name="ISIN No." dataDxfId="6"/>
    <tableColumn id="2" xr3:uid="{77EA8A86-337E-4EE1-A576-237C50CB450B}" name="Name of the Instrument" dataDxfId="5"/>
    <tableColumn id="3" xr3:uid="{5FD49C4B-8F51-4B5F-835B-6A200B28EFB5}" name="Industry " dataDxfId="4"/>
    <tableColumn id="4" xr3:uid="{C17F008C-48B1-4A0D-8440-448493442596}" name="Quantity" dataDxfId="3"/>
    <tableColumn id="5" xr3:uid="{C1E473C9-F436-4945-997A-D92BB7121F87}" name="Market Value" dataDxfId="2"/>
    <tableColumn id="6" xr3:uid="{D53904BD-589A-412D-8786-2867AE30A066}" name="% of Portfolio" dataDxfId="1" dataCellStyle="Percent">
      <calculatedColumnFormula>+F7/$F$111</calculatedColumnFormula>
    </tableColumn>
    <tableColumn id="7" xr3:uid="{8490655A-B779-48F1-829B-162A12FE16CC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0486-EFB1-49F4-A370-4B5AD30090B5}">
  <sheetPr>
    <tabColor rgb="FF7030A0"/>
  </sheetPr>
  <dimension ref="A2:I153"/>
  <sheetViews>
    <sheetView showGridLines="0" tabSelected="1" zoomScaleNormal="100" zoomScaleSheetLayoutView="89" workbookViewId="0">
      <selection activeCell="D3" sqref="D3"/>
    </sheetView>
  </sheetViews>
  <sheetFormatPr defaultRowHeight="15" outlineLevelRow="1" x14ac:dyDescent="0.25"/>
  <cols>
    <col min="1" max="1" width="12.5703125" style="1" bestFit="1" customWidth="1"/>
    <col min="2" max="2" width="16.5703125" style="1" customWidth="1"/>
    <col min="3" max="3" width="60.7109375" style="1" customWidth="1"/>
    <col min="4" max="4" width="34.140625" style="1" customWidth="1"/>
    <col min="5" max="5" width="19.42578125" style="4" customWidth="1"/>
    <col min="6" max="6" width="29.5703125" style="1" customWidth="1"/>
    <col min="7" max="7" width="20.5703125" style="1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</row>
    <row r="3" spans="1:8" x14ac:dyDescent="0.25">
      <c r="A3" s="5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6" t="s">
        <v>7</v>
      </c>
      <c r="C6" s="7" t="s">
        <v>8</v>
      </c>
      <c r="D6" s="7" t="s">
        <v>9</v>
      </c>
      <c r="E6" s="8" t="s">
        <v>10</v>
      </c>
      <c r="F6" s="7" t="s">
        <v>11</v>
      </c>
      <c r="G6" s="7" t="s">
        <v>12</v>
      </c>
      <c r="H6" s="9" t="s">
        <v>13</v>
      </c>
    </row>
    <row r="7" spans="1:8" x14ac:dyDescent="0.25">
      <c r="A7" s="10"/>
      <c r="B7" s="11" t="s">
        <v>14</v>
      </c>
      <c r="C7" s="12" t="s">
        <v>15</v>
      </c>
      <c r="D7" s="12" t="s">
        <v>16</v>
      </c>
      <c r="E7" s="13">
        <v>10000</v>
      </c>
      <c r="F7" s="13">
        <v>753998</v>
      </c>
      <c r="G7" s="14">
        <f t="shared" ref="G7:G70" si="0">+F7/$F$111</f>
        <v>7.2256246475641953E-2</v>
      </c>
      <c r="H7" s="15"/>
    </row>
    <row r="8" spans="1:8" x14ac:dyDescent="0.25">
      <c r="A8" s="10"/>
      <c r="B8" s="11" t="s">
        <v>17</v>
      </c>
      <c r="C8" s="12" t="s">
        <v>18</v>
      </c>
      <c r="D8" s="12" t="s">
        <v>16</v>
      </c>
      <c r="E8" s="13">
        <v>12700</v>
      </c>
      <c r="F8" s="13">
        <v>1238338.8999999999</v>
      </c>
      <c r="G8" s="14">
        <f t="shared" si="0"/>
        <v>0.11867103199050306</v>
      </c>
      <c r="H8" s="15"/>
    </row>
    <row r="9" spans="1:8" x14ac:dyDescent="0.25">
      <c r="A9" s="10"/>
      <c r="B9" s="11" t="s">
        <v>19</v>
      </c>
      <c r="C9" s="12" t="s">
        <v>20</v>
      </c>
      <c r="D9" s="12" t="s">
        <v>16</v>
      </c>
      <c r="E9" s="13">
        <v>20000</v>
      </c>
      <c r="F9" s="13">
        <v>2044808</v>
      </c>
      <c r="G9" s="14">
        <f t="shared" si="0"/>
        <v>0.19595562699551519</v>
      </c>
      <c r="H9" s="15"/>
    </row>
    <row r="10" spans="1:8" x14ac:dyDescent="0.25">
      <c r="A10" s="10"/>
      <c r="B10" s="11" t="s">
        <v>21</v>
      </c>
      <c r="C10" s="12" t="s">
        <v>22</v>
      </c>
      <c r="D10" s="12" t="s">
        <v>16</v>
      </c>
      <c r="E10" s="13">
        <v>20000</v>
      </c>
      <c r="F10" s="13">
        <v>2080740</v>
      </c>
      <c r="G10" s="14">
        <f t="shared" si="0"/>
        <v>0.19939902001295393</v>
      </c>
      <c r="H10" s="15"/>
    </row>
    <row r="11" spans="1:8" x14ac:dyDescent="0.25">
      <c r="A11" s="10"/>
      <c r="B11" s="11" t="s">
        <v>23</v>
      </c>
      <c r="C11" s="12" t="s">
        <v>24</v>
      </c>
      <c r="D11" s="12" t="s">
        <v>16</v>
      </c>
      <c r="E11" s="13">
        <v>9000</v>
      </c>
      <c r="F11" s="13">
        <v>962175.6</v>
      </c>
      <c r="G11" s="14">
        <f t="shared" si="0"/>
        <v>9.2206076549869731E-2</v>
      </c>
      <c r="H11" s="15"/>
    </row>
    <row r="12" spans="1:8" x14ac:dyDescent="0.25">
      <c r="A12" s="10"/>
      <c r="B12" s="11" t="s">
        <v>25</v>
      </c>
      <c r="C12" s="12" t="s">
        <v>26</v>
      </c>
      <c r="D12" s="12" t="s">
        <v>16</v>
      </c>
      <c r="E12" s="13">
        <v>4000</v>
      </c>
      <c r="F12" s="13">
        <v>421014.4</v>
      </c>
      <c r="G12" s="14">
        <f t="shared" si="0"/>
        <v>4.0346155104117667E-2</v>
      </c>
      <c r="H12" s="15"/>
    </row>
    <row r="13" spans="1:8" x14ac:dyDescent="0.25">
      <c r="A13" s="10"/>
      <c r="B13" s="11" t="s">
        <v>27</v>
      </c>
      <c r="C13" s="12" t="s">
        <v>28</v>
      </c>
      <c r="D13" s="12" t="s">
        <v>29</v>
      </c>
      <c r="E13" s="13">
        <v>1</v>
      </c>
      <c r="F13" s="13">
        <v>1294.05</v>
      </c>
      <c r="G13" s="14">
        <f t="shared" si="0"/>
        <v>1.2400987237605997E-4</v>
      </c>
      <c r="H13" s="15"/>
    </row>
    <row r="14" spans="1:8" x14ac:dyDescent="0.25">
      <c r="A14" s="10"/>
      <c r="B14" s="11" t="s">
        <v>30</v>
      </c>
      <c r="C14" s="12" t="s">
        <v>31</v>
      </c>
      <c r="D14" s="12" t="s">
        <v>32</v>
      </c>
      <c r="E14" s="13">
        <v>97</v>
      </c>
      <c r="F14" s="13">
        <v>123684.7</v>
      </c>
      <c r="G14" s="14">
        <f t="shared" si="0"/>
        <v>1.1852806199042746E-2</v>
      </c>
      <c r="H14" s="15"/>
    </row>
    <row r="15" spans="1:8" x14ac:dyDescent="0.25">
      <c r="A15" s="10"/>
      <c r="B15" s="11" t="s">
        <v>33</v>
      </c>
      <c r="C15" s="12" t="s">
        <v>34</v>
      </c>
      <c r="D15" s="12" t="s">
        <v>35</v>
      </c>
      <c r="E15" s="13">
        <v>1</v>
      </c>
      <c r="F15" s="13">
        <v>5275.35</v>
      </c>
      <c r="G15" s="14">
        <f t="shared" si="0"/>
        <v>5.0554111528847265E-4</v>
      </c>
      <c r="H15" s="15"/>
    </row>
    <row r="16" spans="1:8" x14ac:dyDescent="0.25">
      <c r="A16" s="10"/>
      <c r="B16" s="11" t="s">
        <v>36</v>
      </c>
      <c r="C16" s="12" t="s">
        <v>37</v>
      </c>
      <c r="D16" s="12" t="s">
        <v>38</v>
      </c>
      <c r="E16" s="13">
        <v>49</v>
      </c>
      <c r="F16" s="13">
        <v>76961.850000000006</v>
      </c>
      <c r="G16" s="14">
        <f t="shared" si="0"/>
        <v>7.3753171796495281E-3</v>
      </c>
      <c r="H16" s="15"/>
    </row>
    <row r="17" spans="1:8" x14ac:dyDescent="0.25">
      <c r="A17" s="10"/>
      <c r="B17" s="11" t="s">
        <v>39</v>
      </c>
      <c r="C17" s="12" t="s">
        <v>40</v>
      </c>
      <c r="D17" s="12" t="s">
        <v>41</v>
      </c>
      <c r="E17" s="13">
        <v>3</v>
      </c>
      <c r="F17" s="13">
        <v>13505.1</v>
      </c>
      <c r="G17" s="14">
        <f t="shared" si="0"/>
        <v>1.2942048046257312E-3</v>
      </c>
      <c r="H17" s="15"/>
    </row>
    <row r="18" spans="1:8" x14ac:dyDescent="0.25">
      <c r="A18" s="10"/>
      <c r="B18" s="11" t="s">
        <v>42</v>
      </c>
      <c r="C18" s="12" t="s">
        <v>43</v>
      </c>
      <c r="D18" s="12" t="s">
        <v>44</v>
      </c>
      <c r="E18" s="13">
        <v>14</v>
      </c>
      <c r="F18" s="13">
        <v>7091</v>
      </c>
      <c r="G18" s="14">
        <f t="shared" si="0"/>
        <v>6.7953634327780322E-4</v>
      </c>
      <c r="H18" s="15"/>
    </row>
    <row r="19" spans="1:8" x14ac:dyDescent="0.25">
      <c r="A19" s="10"/>
      <c r="B19" s="11" t="s">
        <v>45</v>
      </c>
      <c r="C19" s="12" t="s">
        <v>46</v>
      </c>
      <c r="D19" s="12" t="s">
        <v>47</v>
      </c>
      <c r="E19" s="13">
        <v>19</v>
      </c>
      <c r="F19" s="13">
        <v>66353.7</v>
      </c>
      <c r="G19" s="14">
        <f t="shared" si="0"/>
        <v>6.3587294684744567E-3</v>
      </c>
      <c r="H19" s="15"/>
    </row>
    <row r="20" spans="1:8" x14ac:dyDescent="0.25">
      <c r="A20" s="10"/>
      <c r="B20" s="11" t="s">
        <v>48</v>
      </c>
      <c r="C20" s="12" t="s">
        <v>49</v>
      </c>
      <c r="D20" s="12" t="s">
        <v>50</v>
      </c>
      <c r="E20" s="13">
        <v>58</v>
      </c>
      <c r="F20" s="13">
        <v>24893.599999999999</v>
      </c>
      <c r="G20" s="14">
        <f t="shared" si="0"/>
        <v>2.3855740960400961E-3</v>
      </c>
      <c r="H20" s="15"/>
    </row>
    <row r="21" spans="1:8" x14ac:dyDescent="0.25">
      <c r="A21" s="10"/>
      <c r="B21" s="11" t="s">
        <v>51</v>
      </c>
      <c r="C21" s="12" t="s">
        <v>52</v>
      </c>
      <c r="D21" s="12" t="s">
        <v>53</v>
      </c>
      <c r="E21" s="13">
        <v>81</v>
      </c>
      <c r="F21" s="13">
        <v>18510.93</v>
      </c>
      <c r="G21" s="14">
        <f t="shared" si="0"/>
        <v>1.7739175973588192E-3</v>
      </c>
      <c r="H21" s="15"/>
    </row>
    <row r="22" spans="1:8" x14ac:dyDescent="0.25">
      <c r="A22" s="10"/>
      <c r="B22" s="11" t="s">
        <v>54</v>
      </c>
      <c r="C22" s="12" t="s">
        <v>55</v>
      </c>
      <c r="D22" s="12" t="s">
        <v>32</v>
      </c>
      <c r="E22" s="13">
        <v>62</v>
      </c>
      <c r="F22" s="13">
        <v>17265.14</v>
      </c>
      <c r="G22" s="14">
        <f t="shared" si="0"/>
        <v>1.6545325203468242E-3</v>
      </c>
      <c r="H22" s="15"/>
    </row>
    <row r="23" spans="1:8" x14ac:dyDescent="0.25">
      <c r="A23" s="10"/>
      <c r="B23" s="11" t="s">
        <v>56</v>
      </c>
      <c r="C23" s="12" t="s">
        <v>57</v>
      </c>
      <c r="D23" s="12" t="s">
        <v>58</v>
      </c>
      <c r="E23" s="13">
        <v>16</v>
      </c>
      <c r="F23" s="13">
        <v>36141.599999999999</v>
      </c>
      <c r="G23" s="14">
        <f t="shared" si="0"/>
        <v>3.4634791572710553E-3</v>
      </c>
      <c r="H23" s="15"/>
    </row>
    <row r="24" spans="1:8" x14ac:dyDescent="0.25">
      <c r="A24" s="10"/>
      <c r="B24" s="11" t="s">
        <v>59</v>
      </c>
      <c r="C24" s="12" t="s">
        <v>60</v>
      </c>
      <c r="D24" s="12" t="s">
        <v>61</v>
      </c>
      <c r="E24" s="13">
        <v>40</v>
      </c>
      <c r="F24" s="13">
        <v>27298</v>
      </c>
      <c r="G24" s="14">
        <f t="shared" si="0"/>
        <v>2.6159897191929873E-3</v>
      </c>
      <c r="H24" s="15"/>
    </row>
    <row r="25" spans="1:8" x14ac:dyDescent="0.25">
      <c r="A25" s="10"/>
      <c r="B25" s="11" t="s">
        <v>62</v>
      </c>
      <c r="C25" s="12" t="s">
        <v>63</v>
      </c>
      <c r="D25" s="12" t="s">
        <v>53</v>
      </c>
      <c r="E25" s="13">
        <v>86</v>
      </c>
      <c r="F25" s="13">
        <v>157225.20000000001</v>
      </c>
      <c r="G25" s="14">
        <f t="shared" si="0"/>
        <v>1.5067019810904143E-2</v>
      </c>
      <c r="H25" s="15"/>
    </row>
    <row r="26" spans="1:8" x14ac:dyDescent="0.25">
      <c r="A26" s="10"/>
      <c r="B26" s="11" t="s">
        <v>64</v>
      </c>
      <c r="C26" s="12" t="s">
        <v>65</v>
      </c>
      <c r="D26" s="12" t="s">
        <v>66</v>
      </c>
      <c r="E26" s="13">
        <v>15</v>
      </c>
      <c r="F26" s="13">
        <v>26020.5</v>
      </c>
      <c r="G26" s="14">
        <f t="shared" si="0"/>
        <v>2.4935658468847946E-3</v>
      </c>
      <c r="H26" s="15"/>
    </row>
    <row r="27" spans="1:8" x14ac:dyDescent="0.25">
      <c r="A27" s="10"/>
      <c r="B27" s="11" t="s">
        <v>67</v>
      </c>
      <c r="C27" s="12" t="s">
        <v>68</v>
      </c>
      <c r="D27" s="12" t="s">
        <v>66</v>
      </c>
      <c r="E27" s="13">
        <v>15</v>
      </c>
      <c r="F27" s="13">
        <v>21633</v>
      </c>
      <c r="G27" s="14">
        <f t="shared" si="0"/>
        <v>2.0731081249652683E-3</v>
      </c>
      <c r="H27" s="15"/>
    </row>
    <row r="28" spans="1:8" x14ac:dyDescent="0.25">
      <c r="A28" s="10"/>
      <c r="B28" s="11" t="s">
        <v>69</v>
      </c>
      <c r="C28" s="12" t="s">
        <v>70</v>
      </c>
      <c r="D28" s="12" t="s">
        <v>53</v>
      </c>
      <c r="E28" s="13">
        <v>94</v>
      </c>
      <c r="F28" s="13">
        <v>72521</v>
      </c>
      <c r="G28" s="14">
        <f t="shared" si="0"/>
        <v>6.9497468834930996E-3</v>
      </c>
      <c r="H28" s="15"/>
    </row>
    <row r="29" spans="1:8" x14ac:dyDescent="0.25">
      <c r="A29" s="10"/>
      <c r="B29" s="11" t="s">
        <v>71</v>
      </c>
      <c r="C29" s="12" t="s">
        <v>72</v>
      </c>
      <c r="D29" s="12" t="s">
        <v>73</v>
      </c>
      <c r="E29" s="13">
        <v>2</v>
      </c>
      <c r="F29" s="13">
        <v>10695.4</v>
      </c>
      <c r="G29" s="14">
        <f t="shared" si="0"/>
        <v>1.0249489502035562E-3</v>
      </c>
      <c r="H29" s="15"/>
    </row>
    <row r="30" spans="1:8" x14ac:dyDescent="0.25">
      <c r="A30" s="10"/>
      <c r="B30" s="11" t="s">
        <v>74</v>
      </c>
      <c r="C30" s="12" t="s">
        <v>75</v>
      </c>
      <c r="D30" s="12" t="s">
        <v>76</v>
      </c>
      <c r="E30" s="13">
        <v>5</v>
      </c>
      <c r="F30" s="13">
        <v>20887.25</v>
      </c>
      <c r="G30" s="14">
        <f t="shared" si="0"/>
        <v>2.0016422910914249E-3</v>
      </c>
      <c r="H30" s="15"/>
    </row>
    <row r="31" spans="1:8" x14ac:dyDescent="0.25">
      <c r="A31" s="10"/>
      <c r="B31" s="11" t="s">
        <v>77</v>
      </c>
      <c r="C31" s="12" t="s">
        <v>78</v>
      </c>
      <c r="D31" s="12" t="s">
        <v>38</v>
      </c>
      <c r="E31" s="13">
        <v>6</v>
      </c>
      <c r="F31" s="13">
        <v>1573.5</v>
      </c>
      <c r="G31" s="14">
        <f t="shared" si="0"/>
        <v>1.5078979497216519E-4</v>
      </c>
      <c r="H31" s="15"/>
    </row>
    <row r="32" spans="1:8" x14ac:dyDescent="0.25">
      <c r="A32" s="10"/>
      <c r="B32" s="11" t="s">
        <v>79</v>
      </c>
      <c r="C32" s="12" t="s">
        <v>80</v>
      </c>
      <c r="D32" s="12" t="s">
        <v>81</v>
      </c>
      <c r="E32" s="13">
        <v>186</v>
      </c>
      <c r="F32" s="13">
        <v>28688.639999999999</v>
      </c>
      <c r="G32" s="14">
        <f t="shared" si="0"/>
        <v>2.7492558904545646E-3</v>
      </c>
      <c r="H32" s="15"/>
    </row>
    <row r="33" spans="1:8" x14ac:dyDescent="0.25">
      <c r="A33" s="10"/>
      <c r="B33" s="11" t="s">
        <v>82</v>
      </c>
      <c r="C33" s="12" t="s">
        <v>83</v>
      </c>
      <c r="D33" s="12" t="s">
        <v>66</v>
      </c>
      <c r="E33" s="13">
        <v>4</v>
      </c>
      <c r="F33" s="13">
        <v>4576.8</v>
      </c>
      <c r="G33" s="14">
        <f t="shared" si="0"/>
        <v>4.3859849610969538E-4</v>
      </c>
      <c r="H33" s="15"/>
    </row>
    <row r="34" spans="1:8" x14ac:dyDescent="0.25">
      <c r="A34" s="10"/>
      <c r="B34" s="11" t="s">
        <v>84</v>
      </c>
      <c r="C34" s="12" t="s">
        <v>85</v>
      </c>
      <c r="D34" s="12" t="s">
        <v>53</v>
      </c>
      <c r="E34" s="13">
        <v>119</v>
      </c>
      <c r="F34" s="13">
        <v>160453.65</v>
      </c>
      <c r="G34" s="14">
        <f t="shared" si="0"/>
        <v>1.5376404821122054E-2</v>
      </c>
      <c r="H34" s="15"/>
    </row>
    <row r="35" spans="1:8" x14ac:dyDescent="0.25">
      <c r="A35" s="10"/>
      <c r="B35" s="11" t="s">
        <v>86</v>
      </c>
      <c r="C35" s="12" t="s">
        <v>87</v>
      </c>
      <c r="D35" s="12" t="s">
        <v>88</v>
      </c>
      <c r="E35" s="13">
        <v>9</v>
      </c>
      <c r="F35" s="13">
        <v>14736.6</v>
      </c>
      <c r="G35" s="14">
        <f t="shared" si="0"/>
        <v>1.4122204592226309E-3</v>
      </c>
      <c r="H35" s="15"/>
    </row>
    <row r="36" spans="1:8" x14ac:dyDescent="0.25">
      <c r="A36" s="10"/>
      <c r="B36" s="11" t="s">
        <v>89</v>
      </c>
      <c r="C36" s="12" t="s">
        <v>90</v>
      </c>
      <c r="D36" s="12" t="s">
        <v>91</v>
      </c>
      <c r="E36" s="13">
        <v>7</v>
      </c>
      <c r="F36" s="13">
        <v>18660.599999999999</v>
      </c>
      <c r="G36" s="14">
        <f t="shared" si="0"/>
        <v>1.7882605961598891E-3</v>
      </c>
      <c r="H36" s="15"/>
    </row>
    <row r="37" spans="1:8" x14ac:dyDescent="0.25">
      <c r="A37" s="10"/>
      <c r="B37" s="11" t="s">
        <v>92</v>
      </c>
      <c r="C37" s="12" t="s">
        <v>93</v>
      </c>
      <c r="D37" s="12" t="s">
        <v>50</v>
      </c>
      <c r="E37" s="13">
        <v>15</v>
      </c>
      <c r="F37" s="13">
        <v>22799.25</v>
      </c>
      <c r="G37" s="14">
        <f t="shared" si="0"/>
        <v>2.1848708185695184E-3</v>
      </c>
      <c r="H37" s="15"/>
    </row>
    <row r="38" spans="1:8" x14ac:dyDescent="0.25">
      <c r="A38" s="10"/>
      <c r="B38" s="11" t="s">
        <v>94</v>
      </c>
      <c r="C38" s="12" t="s">
        <v>95</v>
      </c>
      <c r="D38" s="12" t="s">
        <v>29</v>
      </c>
      <c r="E38" s="13">
        <v>52</v>
      </c>
      <c r="F38" s="13">
        <v>17383.599999999999</v>
      </c>
      <c r="G38" s="14">
        <f t="shared" si="0"/>
        <v>1.6658846392616018E-3</v>
      </c>
      <c r="H38" s="15"/>
    </row>
    <row r="39" spans="1:8" x14ac:dyDescent="0.25">
      <c r="A39" s="10"/>
      <c r="B39" s="11" t="s">
        <v>96</v>
      </c>
      <c r="C39" s="12" t="s">
        <v>97</v>
      </c>
      <c r="D39" s="12" t="s">
        <v>98</v>
      </c>
      <c r="E39" s="13">
        <v>14</v>
      </c>
      <c r="F39" s="13">
        <v>21669.9</v>
      </c>
      <c r="G39" s="14">
        <f t="shared" si="0"/>
        <v>2.0766442822162841E-3</v>
      </c>
      <c r="H39" s="15"/>
    </row>
    <row r="40" spans="1:8" x14ac:dyDescent="0.25">
      <c r="A40" s="10"/>
      <c r="B40" s="11" t="s">
        <v>99</v>
      </c>
      <c r="C40" s="12" t="s">
        <v>100</v>
      </c>
      <c r="D40" s="12" t="s">
        <v>101</v>
      </c>
      <c r="E40" s="13">
        <v>62</v>
      </c>
      <c r="F40" s="13">
        <v>11348.48</v>
      </c>
      <c r="G40" s="14">
        <f t="shared" si="0"/>
        <v>1.0875341420055399E-3</v>
      </c>
      <c r="H40" s="15"/>
    </row>
    <row r="41" spans="1:8" x14ac:dyDescent="0.25">
      <c r="A41" s="10"/>
      <c r="B41" s="11" t="s">
        <v>102</v>
      </c>
      <c r="C41" s="12" t="s">
        <v>103</v>
      </c>
      <c r="D41" s="12" t="s">
        <v>50</v>
      </c>
      <c r="E41" s="13">
        <v>30</v>
      </c>
      <c r="F41" s="13">
        <v>12427.5</v>
      </c>
      <c r="G41" s="14">
        <f t="shared" si="0"/>
        <v>1.1909375131977013E-3</v>
      </c>
      <c r="H41" s="15"/>
    </row>
    <row r="42" spans="1:8" x14ac:dyDescent="0.25">
      <c r="A42" s="10"/>
      <c r="B42" s="11" t="s">
        <v>104</v>
      </c>
      <c r="C42" s="12" t="s">
        <v>105</v>
      </c>
      <c r="D42" s="12" t="s">
        <v>106</v>
      </c>
      <c r="E42" s="13">
        <v>136</v>
      </c>
      <c r="F42" s="13">
        <v>55726</v>
      </c>
      <c r="G42" s="14">
        <f t="shared" si="0"/>
        <v>5.3402682647720858E-3</v>
      </c>
      <c r="H42" s="15"/>
    </row>
    <row r="43" spans="1:8" x14ac:dyDescent="0.25">
      <c r="A43" s="10"/>
      <c r="B43" s="11" t="s">
        <v>107</v>
      </c>
      <c r="C43" s="12" t="s">
        <v>108</v>
      </c>
      <c r="D43" s="12" t="s">
        <v>109</v>
      </c>
      <c r="E43" s="13">
        <v>26</v>
      </c>
      <c r="F43" s="13">
        <v>17535.7</v>
      </c>
      <c r="G43" s="14">
        <f t="shared" si="0"/>
        <v>1.6804605069548125E-3</v>
      </c>
      <c r="H43" s="15"/>
    </row>
    <row r="44" spans="1:8" ht="13.5" customHeight="1" x14ac:dyDescent="0.25">
      <c r="A44" s="10"/>
      <c r="B44" s="11" t="s">
        <v>110</v>
      </c>
      <c r="C44" s="12" t="s">
        <v>111</v>
      </c>
      <c r="D44" s="12" t="s">
        <v>73</v>
      </c>
      <c r="E44" s="13">
        <v>15</v>
      </c>
      <c r="F44" s="13">
        <v>55844.25</v>
      </c>
      <c r="G44" s="14">
        <f t="shared" si="0"/>
        <v>5.3516002592147033E-3</v>
      </c>
      <c r="H44" s="15"/>
    </row>
    <row r="45" spans="1:8" x14ac:dyDescent="0.25">
      <c r="A45" s="10"/>
      <c r="B45" s="11" t="s">
        <v>112</v>
      </c>
      <c r="C45" s="12" t="s">
        <v>113</v>
      </c>
      <c r="D45" s="12" t="s">
        <v>114</v>
      </c>
      <c r="E45" s="13">
        <v>5</v>
      </c>
      <c r="F45" s="13">
        <v>7644.5</v>
      </c>
      <c r="G45" s="14">
        <f t="shared" si="0"/>
        <v>7.325787020430358E-4</v>
      </c>
      <c r="H45" s="15"/>
    </row>
    <row r="46" spans="1:8" x14ac:dyDescent="0.25">
      <c r="A46" s="10"/>
      <c r="B46" s="11" t="s">
        <v>115</v>
      </c>
      <c r="C46" s="12" t="s">
        <v>116</v>
      </c>
      <c r="D46" s="12" t="s">
        <v>117</v>
      </c>
      <c r="E46" s="13">
        <v>5</v>
      </c>
      <c r="F46" s="13">
        <v>5009.5</v>
      </c>
      <c r="G46" s="14">
        <f t="shared" si="0"/>
        <v>4.8006449184179314E-4</v>
      </c>
      <c r="H46" s="15"/>
    </row>
    <row r="47" spans="1:8" x14ac:dyDescent="0.25">
      <c r="A47" s="10"/>
      <c r="B47" s="11" t="s">
        <v>118</v>
      </c>
      <c r="C47" s="12" t="s">
        <v>119</v>
      </c>
      <c r="D47" s="12" t="s">
        <v>120</v>
      </c>
      <c r="E47" s="13">
        <v>4</v>
      </c>
      <c r="F47" s="13">
        <v>16332.8</v>
      </c>
      <c r="G47" s="14">
        <f t="shared" si="0"/>
        <v>1.5651856138044992E-3</v>
      </c>
      <c r="H47" s="15"/>
    </row>
    <row r="48" spans="1:8" x14ac:dyDescent="0.25">
      <c r="A48" s="10"/>
      <c r="B48" s="11" t="s">
        <v>121</v>
      </c>
      <c r="C48" s="12" t="s">
        <v>122</v>
      </c>
      <c r="D48" s="12" t="s">
        <v>123</v>
      </c>
      <c r="E48" s="13">
        <v>23</v>
      </c>
      <c r="F48" s="13">
        <v>14987.95</v>
      </c>
      <c r="G48" s="14">
        <f t="shared" si="0"/>
        <v>1.436307535782055E-3</v>
      </c>
      <c r="H48" s="15"/>
    </row>
    <row r="49" spans="1:8" x14ac:dyDescent="0.25">
      <c r="A49" s="10"/>
      <c r="B49" s="11" t="s">
        <v>124</v>
      </c>
      <c r="C49" s="12" t="s">
        <v>125</v>
      </c>
      <c r="D49" s="12" t="s">
        <v>126</v>
      </c>
      <c r="E49" s="13">
        <v>32</v>
      </c>
      <c r="F49" s="13">
        <v>17268.8</v>
      </c>
      <c r="G49" s="14">
        <f t="shared" si="0"/>
        <v>1.6548832611473316E-3</v>
      </c>
      <c r="H49" s="15"/>
    </row>
    <row r="50" spans="1:8" x14ac:dyDescent="0.25">
      <c r="A50" s="10"/>
      <c r="B50" s="11" t="s">
        <v>127</v>
      </c>
      <c r="C50" s="12" t="s">
        <v>128</v>
      </c>
      <c r="D50" s="12" t="s">
        <v>129</v>
      </c>
      <c r="E50" s="13">
        <v>38</v>
      </c>
      <c r="F50" s="13">
        <v>17609.2</v>
      </c>
      <c r="G50" s="14">
        <f t="shared" si="0"/>
        <v>1.6875040722109003E-3</v>
      </c>
      <c r="H50" s="15"/>
    </row>
    <row r="51" spans="1:8" x14ac:dyDescent="0.25">
      <c r="A51" s="10"/>
      <c r="B51" s="11" t="s">
        <v>130</v>
      </c>
      <c r="C51" s="12" t="s">
        <v>131</v>
      </c>
      <c r="D51" s="12" t="s">
        <v>132</v>
      </c>
      <c r="E51" s="13">
        <v>47</v>
      </c>
      <c r="F51" s="13">
        <v>11579.86</v>
      </c>
      <c r="G51" s="14">
        <f t="shared" si="0"/>
        <v>1.1097074770933441E-3</v>
      </c>
      <c r="H51" s="15"/>
    </row>
    <row r="52" spans="1:8" x14ac:dyDescent="0.25">
      <c r="A52" s="10"/>
      <c r="B52" s="11" t="s">
        <v>133</v>
      </c>
      <c r="C52" s="12" t="s">
        <v>134</v>
      </c>
      <c r="D52" s="12" t="s">
        <v>38</v>
      </c>
      <c r="E52" s="13">
        <v>1</v>
      </c>
      <c r="F52" s="13">
        <v>4491.3500000000004</v>
      </c>
      <c r="G52" s="14">
        <f t="shared" si="0"/>
        <v>4.304097525568695E-4</v>
      </c>
      <c r="H52" s="15"/>
    </row>
    <row r="53" spans="1:8" x14ac:dyDescent="0.25">
      <c r="A53" s="10"/>
      <c r="B53" s="11" t="s">
        <v>135</v>
      </c>
      <c r="C53" s="12" t="s">
        <v>136</v>
      </c>
      <c r="D53" s="12" t="s">
        <v>137</v>
      </c>
      <c r="E53" s="13">
        <v>6</v>
      </c>
      <c r="F53" s="13">
        <v>29621.4</v>
      </c>
      <c r="G53" s="14">
        <f t="shared" si="0"/>
        <v>2.8386430459412101E-3</v>
      </c>
      <c r="H53" s="15"/>
    </row>
    <row r="54" spans="1:8" x14ac:dyDescent="0.25">
      <c r="A54" s="10"/>
      <c r="B54" s="11" t="s">
        <v>138</v>
      </c>
      <c r="C54" s="12" t="s">
        <v>139</v>
      </c>
      <c r="D54" s="12" t="s">
        <v>140</v>
      </c>
      <c r="E54" s="13">
        <v>5</v>
      </c>
      <c r="F54" s="13">
        <v>7293.5</v>
      </c>
      <c r="G54" s="14">
        <f t="shared" si="0"/>
        <v>6.9894208428947365E-4</v>
      </c>
      <c r="H54" s="15"/>
    </row>
    <row r="55" spans="1:8" x14ac:dyDescent="0.25">
      <c r="A55" s="10"/>
      <c r="B55" s="11" t="s">
        <v>141</v>
      </c>
      <c r="C55" s="12" t="s">
        <v>142</v>
      </c>
      <c r="D55" s="12" t="s">
        <v>53</v>
      </c>
      <c r="E55" s="13">
        <v>16</v>
      </c>
      <c r="F55" s="13">
        <v>34739.199999999997</v>
      </c>
      <c r="G55" s="14">
        <f t="shared" si="0"/>
        <v>3.3290860155685037E-3</v>
      </c>
      <c r="H55" s="15"/>
    </row>
    <row r="56" spans="1:8" x14ac:dyDescent="0.25">
      <c r="A56" s="10"/>
      <c r="B56" s="11" t="s">
        <v>143</v>
      </c>
      <c r="C56" s="12" t="s">
        <v>144</v>
      </c>
      <c r="D56" s="12" t="s">
        <v>53</v>
      </c>
      <c r="E56" s="13">
        <v>52</v>
      </c>
      <c r="F56" s="13">
        <v>57304</v>
      </c>
      <c r="G56" s="14">
        <f t="shared" si="0"/>
        <v>5.4914892984334E-3</v>
      </c>
      <c r="H56" s="15"/>
    </row>
    <row r="57" spans="1:8" x14ac:dyDescent="0.25">
      <c r="A57" s="10"/>
      <c r="B57" s="11" t="s">
        <v>145</v>
      </c>
      <c r="C57" s="12" t="s">
        <v>146</v>
      </c>
      <c r="D57" s="12" t="s">
        <v>147</v>
      </c>
      <c r="E57" s="13">
        <v>10</v>
      </c>
      <c r="F57" s="13">
        <v>22507.5</v>
      </c>
      <c r="G57" s="14">
        <f t="shared" si="0"/>
        <v>2.1569121768897415E-3</v>
      </c>
      <c r="H57" s="15"/>
    </row>
    <row r="58" spans="1:8" x14ac:dyDescent="0.25">
      <c r="A58" s="10"/>
      <c r="B58" s="11" t="s">
        <v>148</v>
      </c>
      <c r="C58" s="12" t="s">
        <v>149</v>
      </c>
      <c r="D58" s="12" t="s">
        <v>150</v>
      </c>
      <c r="E58" s="13">
        <v>42</v>
      </c>
      <c r="F58" s="13">
        <v>15766.8</v>
      </c>
      <c r="G58" s="14">
        <f t="shared" si="0"/>
        <v>1.5109453697916327E-3</v>
      </c>
      <c r="H58" s="15"/>
    </row>
    <row r="59" spans="1:8" outlineLevel="1" x14ac:dyDescent="0.25">
      <c r="A59" s="10"/>
      <c r="B59" s="11" t="s">
        <v>151</v>
      </c>
      <c r="C59" s="12" t="s">
        <v>152</v>
      </c>
      <c r="D59" s="12" t="s">
        <v>153</v>
      </c>
      <c r="E59" s="13">
        <v>72</v>
      </c>
      <c r="F59" s="13">
        <v>15582.96</v>
      </c>
      <c r="G59" s="14">
        <f t="shared" si="0"/>
        <v>1.4933278318776302E-3</v>
      </c>
      <c r="H59" s="15"/>
    </row>
    <row r="60" spans="1:8" outlineLevel="1" x14ac:dyDescent="0.25">
      <c r="A60" s="10"/>
      <c r="B60" s="11" t="s">
        <v>154</v>
      </c>
      <c r="C60" s="12" t="s">
        <v>155</v>
      </c>
      <c r="D60" s="12" t="s">
        <v>156</v>
      </c>
      <c r="E60" s="13">
        <v>102</v>
      </c>
      <c r="F60" s="13">
        <v>30734.639999999999</v>
      </c>
      <c r="G60" s="14">
        <f t="shared" si="0"/>
        <v>2.9453257477872938E-3</v>
      </c>
      <c r="H60" s="15"/>
    </row>
    <row r="61" spans="1:8" outlineLevel="1" x14ac:dyDescent="0.25">
      <c r="A61" s="10"/>
      <c r="B61" s="11" t="s">
        <v>157</v>
      </c>
      <c r="C61" s="12" t="s">
        <v>158</v>
      </c>
      <c r="D61" s="12" t="s">
        <v>159</v>
      </c>
      <c r="E61" s="13">
        <v>15</v>
      </c>
      <c r="F61" s="13">
        <v>10207.5</v>
      </c>
      <c r="G61" s="14">
        <f t="shared" si="0"/>
        <v>9.7819309321790673E-4</v>
      </c>
      <c r="H61" s="15"/>
    </row>
    <row r="62" spans="1:8" outlineLevel="1" x14ac:dyDescent="0.25">
      <c r="A62" s="10"/>
      <c r="B62" s="11" t="s">
        <v>160</v>
      </c>
      <c r="C62" s="12" t="s">
        <v>161</v>
      </c>
      <c r="D62" s="12" t="s">
        <v>162</v>
      </c>
      <c r="E62" s="13">
        <v>8</v>
      </c>
      <c r="F62" s="13">
        <v>24506.799999999999</v>
      </c>
      <c r="G62" s="14">
        <f t="shared" si="0"/>
        <v>2.3485067349373104E-3</v>
      </c>
      <c r="H62" s="15"/>
    </row>
    <row r="63" spans="1:8" outlineLevel="1" x14ac:dyDescent="0.25">
      <c r="A63" s="10"/>
      <c r="B63" s="11" t="s">
        <v>163</v>
      </c>
      <c r="C63" s="12" t="s">
        <v>164</v>
      </c>
      <c r="D63" s="12" t="s">
        <v>50</v>
      </c>
      <c r="E63" s="13">
        <v>6</v>
      </c>
      <c r="F63" s="13">
        <v>53673.599999999999</v>
      </c>
      <c r="G63" s="14">
        <f t="shared" si="0"/>
        <v>5.1435850901925678E-3</v>
      </c>
      <c r="H63" s="15"/>
    </row>
    <row r="64" spans="1:8" outlineLevel="1" x14ac:dyDescent="0.25">
      <c r="A64" s="10"/>
      <c r="B64" s="11" t="s">
        <v>165</v>
      </c>
      <c r="C64" s="12" t="s">
        <v>166</v>
      </c>
      <c r="D64" s="12" t="s">
        <v>66</v>
      </c>
      <c r="E64" s="13">
        <v>15</v>
      </c>
      <c r="F64" s="13">
        <v>30419.25</v>
      </c>
      <c r="G64" s="14">
        <f t="shared" si="0"/>
        <v>2.9151016655271918E-3</v>
      </c>
      <c r="H64" s="15"/>
    </row>
    <row r="65" spans="1:8" outlineLevel="1" x14ac:dyDescent="0.25">
      <c r="A65" s="10"/>
      <c r="B65" s="11" t="s">
        <v>167</v>
      </c>
      <c r="C65" s="12" t="s">
        <v>168</v>
      </c>
      <c r="D65" s="12" t="s">
        <v>50</v>
      </c>
      <c r="E65" s="13">
        <v>130</v>
      </c>
      <c r="F65" s="13">
        <v>16027.7</v>
      </c>
      <c r="G65" s="14">
        <f t="shared" si="0"/>
        <v>1.5359476306802493E-3</v>
      </c>
      <c r="H65" s="15"/>
    </row>
    <row r="66" spans="1:8" outlineLevel="1" x14ac:dyDescent="0.25">
      <c r="A66" s="10"/>
      <c r="B66" s="11" t="s">
        <v>169</v>
      </c>
      <c r="C66" s="12" t="s">
        <v>170</v>
      </c>
      <c r="D66" s="12" t="s">
        <v>29</v>
      </c>
      <c r="E66" s="13">
        <v>44</v>
      </c>
      <c r="F66" s="13">
        <v>76269.600000000006</v>
      </c>
      <c r="G66" s="14">
        <f t="shared" si="0"/>
        <v>7.3089782946355588E-3</v>
      </c>
      <c r="H66" s="15"/>
    </row>
    <row r="67" spans="1:8" outlineLevel="1" x14ac:dyDescent="0.25">
      <c r="A67" s="10"/>
      <c r="B67" s="11" t="s">
        <v>171</v>
      </c>
      <c r="C67" s="12" t="s">
        <v>172</v>
      </c>
      <c r="D67" s="12" t="s">
        <v>173</v>
      </c>
      <c r="E67" s="13">
        <v>2</v>
      </c>
      <c r="F67" s="13">
        <v>13232.4</v>
      </c>
      <c r="G67" s="14">
        <f t="shared" si="0"/>
        <v>1.2680717400633484E-3</v>
      </c>
      <c r="H67" s="15"/>
    </row>
    <row r="68" spans="1:8" outlineLevel="1" x14ac:dyDescent="0.25">
      <c r="A68" s="10"/>
      <c r="B68" s="11" t="s">
        <v>174</v>
      </c>
      <c r="C68" s="12" t="s">
        <v>175</v>
      </c>
      <c r="D68" s="12" t="s">
        <v>176</v>
      </c>
      <c r="E68" s="13">
        <v>17</v>
      </c>
      <c r="F68" s="13">
        <v>61304.55</v>
      </c>
      <c r="G68" s="14">
        <f t="shared" si="0"/>
        <v>5.874865284627169E-3</v>
      </c>
      <c r="H68" s="15"/>
    </row>
    <row r="69" spans="1:8" outlineLevel="1" x14ac:dyDescent="0.25">
      <c r="A69" s="10"/>
      <c r="B69" s="11" t="s">
        <v>177</v>
      </c>
      <c r="C69" s="12" t="s">
        <v>178</v>
      </c>
      <c r="D69" s="12" t="s">
        <v>53</v>
      </c>
      <c r="E69" s="13">
        <v>156</v>
      </c>
      <c r="F69" s="13">
        <v>13884</v>
      </c>
      <c r="G69" s="14">
        <f t="shared" si="0"/>
        <v>1.3305151022520124E-3</v>
      </c>
      <c r="H69" s="15"/>
    </row>
    <row r="70" spans="1:8" outlineLevel="1" x14ac:dyDescent="0.25">
      <c r="A70" s="10"/>
      <c r="B70" s="11" t="s">
        <v>179</v>
      </c>
      <c r="C70" s="12" t="s">
        <v>180</v>
      </c>
      <c r="D70" s="12" t="s">
        <v>181</v>
      </c>
      <c r="E70" s="13">
        <v>4</v>
      </c>
      <c r="F70" s="13">
        <v>46038.2</v>
      </c>
      <c r="G70" s="14">
        <f t="shared" si="0"/>
        <v>4.4118784486098092E-3</v>
      </c>
      <c r="H70" s="15"/>
    </row>
    <row r="71" spans="1:8" outlineLevel="1" x14ac:dyDescent="0.25">
      <c r="A71" s="10"/>
      <c r="B71" s="11" t="s">
        <v>182</v>
      </c>
      <c r="C71" s="12" t="s">
        <v>183</v>
      </c>
      <c r="D71" s="12" t="s">
        <v>73</v>
      </c>
      <c r="E71" s="13">
        <v>4</v>
      </c>
      <c r="F71" s="13">
        <v>9679.4</v>
      </c>
      <c r="G71" s="14">
        <f t="shared" ref="G71:G94" si="1">+F71/$F$111</f>
        <v>9.2758483727586633E-4</v>
      </c>
      <c r="H71" s="15"/>
    </row>
    <row r="72" spans="1:8" outlineLevel="1" x14ac:dyDescent="0.25">
      <c r="A72" s="10"/>
      <c r="B72" s="11" t="s">
        <v>184</v>
      </c>
      <c r="C72" s="12" t="s">
        <v>185</v>
      </c>
      <c r="D72" s="12" t="s">
        <v>186</v>
      </c>
      <c r="E72" s="13">
        <v>3</v>
      </c>
      <c r="F72" s="13">
        <v>10129.200000000001</v>
      </c>
      <c r="G72" s="14">
        <f t="shared" si="1"/>
        <v>9.7068954002672749E-4</v>
      </c>
      <c r="H72" s="15"/>
    </row>
    <row r="73" spans="1:8" outlineLevel="1" x14ac:dyDescent="0.25">
      <c r="A73" s="10"/>
      <c r="B73" s="11" t="s">
        <v>187</v>
      </c>
      <c r="C73" s="12" t="s">
        <v>188</v>
      </c>
      <c r="D73" s="12" t="s">
        <v>189</v>
      </c>
      <c r="E73" s="13">
        <v>3</v>
      </c>
      <c r="F73" s="13">
        <v>1194.5999999999999</v>
      </c>
      <c r="G73" s="14">
        <f t="shared" si="1"/>
        <v>1.1447949734588404E-4</v>
      </c>
      <c r="H73" s="15"/>
    </row>
    <row r="74" spans="1:8" x14ac:dyDescent="0.25">
      <c r="B74" s="11" t="s">
        <v>190</v>
      </c>
      <c r="C74" s="12" t="s">
        <v>191</v>
      </c>
      <c r="D74" s="12" t="s">
        <v>53</v>
      </c>
      <c r="E74" s="13">
        <v>44</v>
      </c>
      <c r="F74" s="13">
        <v>23817.200000000001</v>
      </c>
      <c r="G74" s="14">
        <f t="shared" si="1"/>
        <v>2.2824218015958394E-3</v>
      </c>
      <c r="H74" s="15"/>
    </row>
    <row r="75" spans="1:8" x14ac:dyDescent="0.25">
      <c r="B75" s="11" t="s">
        <v>192</v>
      </c>
      <c r="C75" s="12" t="s">
        <v>193</v>
      </c>
      <c r="D75" s="12" t="s">
        <v>194</v>
      </c>
      <c r="E75" s="13">
        <v>3</v>
      </c>
      <c r="F75" s="13">
        <v>34566.449999999997</v>
      </c>
      <c r="G75" s="14">
        <f t="shared" si="1"/>
        <v>3.3125312414462021E-3</v>
      </c>
      <c r="H75" s="15"/>
    </row>
    <row r="76" spans="1:8" x14ac:dyDescent="0.25">
      <c r="B76" s="11" t="s">
        <v>195</v>
      </c>
      <c r="C76" s="12" t="s">
        <v>196</v>
      </c>
      <c r="D76" s="12" t="s">
        <v>197</v>
      </c>
      <c r="E76" s="13">
        <v>2</v>
      </c>
      <c r="F76" s="13">
        <v>6856.4</v>
      </c>
      <c r="G76" s="14">
        <f t="shared" si="1"/>
        <v>6.5705443295020869E-4</v>
      </c>
      <c r="H76" s="15"/>
    </row>
    <row r="77" spans="1:8" x14ac:dyDescent="0.25">
      <c r="B77" s="11" t="s">
        <v>198</v>
      </c>
      <c r="C77" s="12" t="s">
        <v>199</v>
      </c>
      <c r="D77" s="12" t="s">
        <v>200</v>
      </c>
      <c r="E77" s="13">
        <v>8</v>
      </c>
      <c r="F77" s="13">
        <v>23513.200000000001</v>
      </c>
      <c r="G77" s="14">
        <f t="shared" si="1"/>
        <v>2.2532892323733809E-3</v>
      </c>
      <c r="H77" s="15"/>
    </row>
    <row r="78" spans="1:8" x14ac:dyDescent="0.25">
      <c r="A78" s="16" t="s">
        <v>201</v>
      </c>
      <c r="B78" s="11" t="s">
        <v>202</v>
      </c>
      <c r="C78" s="12" t="s">
        <v>203</v>
      </c>
      <c r="D78" s="12" t="s">
        <v>204</v>
      </c>
      <c r="E78" s="13">
        <v>2</v>
      </c>
      <c r="F78" s="13">
        <v>14362.8</v>
      </c>
      <c r="G78" s="14">
        <f t="shared" si="1"/>
        <v>1.3763988987773844E-3</v>
      </c>
      <c r="H78" s="15"/>
    </row>
    <row r="79" spans="1:8" x14ac:dyDescent="0.25">
      <c r="A79" s="17"/>
      <c r="B79" s="11" t="s">
        <v>205</v>
      </c>
      <c r="C79" s="12" t="s">
        <v>206</v>
      </c>
      <c r="D79" s="12" t="s">
        <v>176</v>
      </c>
      <c r="E79" s="13">
        <v>11</v>
      </c>
      <c r="F79" s="13">
        <v>15600.75</v>
      </c>
      <c r="G79" s="14">
        <f t="shared" si="1"/>
        <v>1.4950326621620631E-3</v>
      </c>
      <c r="H79" s="15"/>
    </row>
    <row r="80" spans="1:8" x14ac:dyDescent="0.25">
      <c r="A80" s="17"/>
      <c r="B80" s="11" t="s">
        <v>207</v>
      </c>
      <c r="C80" s="12" t="s">
        <v>208</v>
      </c>
      <c r="D80" s="12" t="s">
        <v>66</v>
      </c>
      <c r="E80" s="13">
        <v>4</v>
      </c>
      <c r="F80" s="13">
        <v>12911.8</v>
      </c>
      <c r="G80" s="14">
        <f t="shared" si="1"/>
        <v>1.2373483792320322E-3</v>
      </c>
      <c r="H80" s="15"/>
    </row>
    <row r="81" spans="1:8" x14ac:dyDescent="0.25">
      <c r="A81" s="17"/>
      <c r="B81" s="11" t="s">
        <v>209</v>
      </c>
      <c r="C81" s="12" t="s">
        <v>210</v>
      </c>
      <c r="D81" s="12" t="s">
        <v>211</v>
      </c>
      <c r="E81" s="13">
        <v>9</v>
      </c>
      <c r="F81" s="13">
        <v>17993.25</v>
      </c>
      <c r="G81" s="14">
        <f t="shared" si="1"/>
        <v>1.7243078985592064E-3</v>
      </c>
      <c r="H81" s="15"/>
    </row>
    <row r="82" spans="1:8" x14ac:dyDescent="0.25">
      <c r="A82" s="17" t="s">
        <v>212</v>
      </c>
      <c r="B82" s="11" t="s">
        <v>213</v>
      </c>
      <c r="C82" s="12" t="s">
        <v>214</v>
      </c>
      <c r="D82" s="12" t="s">
        <v>50</v>
      </c>
      <c r="E82" s="13">
        <v>65</v>
      </c>
      <c r="F82" s="13">
        <v>42640</v>
      </c>
      <c r="G82" s="14">
        <f t="shared" si="1"/>
        <v>4.0862261567290266E-3</v>
      </c>
      <c r="H82" s="15"/>
    </row>
    <row r="83" spans="1:8" x14ac:dyDescent="0.25">
      <c r="A83" s="17"/>
      <c r="B83" s="11" t="s">
        <v>215</v>
      </c>
      <c r="C83" s="12" t="s">
        <v>216</v>
      </c>
      <c r="D83" s="12" t="s">
        <v>150</v>
      </c>
      <c r="E83" s="13">
        <v>125</v>
      </c>
      <c r="F83" s="13">
        <v>44700</v>
      </c>
      <c r="G83" s="14">
        <f t="shared" si="1"/>
        <v>4.2836376455391064E-3</v>
      </c>
      <c r="H83" s="15"/>
    </row>
    <row r="84" spans="1:8" x14ac:dyDescent="0.25">
      <c r="A84" s="17"/>
      <c r="B84" s="11" t="s">
        <v>217</v>
      </c>
      <c r="C84" s="12" t="s">
        <v>218</v>
      </c>
      <c r="D84" s="12" t="s">
        <v>219</v>
      </c>
      <c r="E84" s="13">
        <v>63</v>
      </c>
      <c r="F84" s="13">
        <v>18292.05</v>
      </c>
      <c r="G84" s="14">
        <f t="shared" si="1"/>
        <v>1.7529421475186489E-3</v>
      </c>
      <c r="H84" s="15"/>
    </row>
    <row r="85" spans="1:8" x14ac:dyDescent="0.25">
      <c r="A85" s="17"/>
      <c r="B85" s="11" t="s">
        <v>220</v>
      </c>
      <c r="C85" s="12" t="s">
        <v>221</v>
      </c>
      <c r="D85" s="12" t="s">
        <v>222</v>
      </c>
      <c r="E85" s="13">
        <v>72</v>
      </c>
      <c r="F85" s="13">
        <v>14522.4</v>
      </c>
      <c r="G85" s="14">
        <f t="shared" si="1"/>
        <v>1.3916934976191749E-3</v>
      </c>
      <c r="H85" s="15"/>
    </row>
    <row r="86" spans="1:8" x14ac:dyDescent="0.25">
      <c r="A86" s="17"/>
      <c r="B86" s="11" t="s">
        <v>223</v>
      </c>
      <c r="C86" s="12" t="s">
        <v>224</v>
      </c>
      <c r="D86" s="12" t="s">
        <v>225</v>
      </c>
      <c r="E86" s="13">
        <v>335</v>
      </c>
      <c r="F86" s="13">
        <v>43871.6</v>
      </c>
      <c r="G86" s="14">
        <f t="shared" si="1"/>
        <v>4.2042513944079074E-3</v>
      </c>
      <c r="H86" s="15"/>
    </row>
    <row r="87" spans="1:8" x14ac:dyDescent="0.25">
      <c r="A87" s="17"/>
      <c r="B87" s="11" t="s">
        <v>226</v>
      </c>
      <c r="C87" s="12" t="s">
        <v>227</v>
      </c>
      <c r="D87" s="12" t="s">
        <v>228</v>
      </c>
      <c r="E87" s="13">
        <v>1</v>
      </c>
      <c r="F87" s="13">
        <v>2554.8000000000002</v>
      </c>
      <c r="G87" s="14">
        <f t="shared" si="1"/>
        <v>2.4482857845242305E-4</v>
      </c>
      <c r="H87" s="15"/>
    </row>
    <row r="88" spans="1:8" x14ac:dyDescent="0.25">
      <c r="A88" s="17"/>
      <c r="B88" s="11" t="s">
        <v>229</v>
      </c>
      <c r="C88" s="12" t="s">
        <v>230</v>
      </c>
      <c r="D88" s="12" t="s">
        <v>98</v>
      </c>
      <c r="E88" s="13">
        <v>33</v>
      </c>
      <c r="F88" s="13">
        <v>22628.1</v>
      </c>
      <c r="G88" s="14">
        <f t="shared" si="1"/>
        <v>2.1684693737589137E-3</v>
      </c>
      <c r="H88" s="15"/>
    </row>
    <row r="89" spans="1:8" x14ac:dyDescent="0.25">
      <c r="A89" s="17"/>
      <c r="B89" s="11" t="s">
        <v>231</v>
      </c>
      <c r="C89" s="12" t="s">
        <v>232</v>
      </c>
      <c r="D89" s="12" t="s">
        <v>233</v>
      </c>
      <c r="E89" s="13">
        <v>138</v>
      </c>
      <c r="F89" s="13">
        <v>11343.6</v>
      </c>
      <c r="G89" s="14">
        <f t="shared" si="1"/>
        <v>1.0870664876048639E-3</v>
      </c>
      <c r="H89" s="15"/>
    </row>
    <row r="90" spans="1:8" x14ac:dyDescent="0.25">
      <c r="A90" s="17"/>
      <c r="B90" s="11" t="s">
        <v>234</v>
      </c>
      <c r="C90" s="12" t="s">
        <v>235</v>
      </c>
      <c r="D90" s="12" t="s">
        <v>236</v>
      </c>
      <c r="E90" s="13">
        <v>3</v>
      </c>
      <c r="F90" s="13">
        <v>15975.45</v>
      </c>
      <c r="G90" s="14">
        <f t="shared" si="1"/>
        <v>1.5309404703451393E-3</v>
      </c>
      <c r="H90" s="15"/>
    </row>
    <row r="91" spans="1:8" x14ac:dyDescent="0.25">
      <c r="A91" s="17"/>
      <c r="B91" s="11" t="s">
        <v>237</v>
      </c>
      <c r="C91" s="12" t="s">
        <v>238</v>
      </c>
      <c r="D91" s="12" t="s">
        <v>239</v>
      </c>
      <c r="E91" s="13">
        <v>9</v>
      </c>
      <c r="F91" s="13">
        <v>12611.7</v>
      </c>
      <c r="G91" s="14">
        <f t="shared" si="1"/>
        <v>1.2085895502068355E-3</v>
      </c>
      <c r="H91" s="15"/>
    </row>
    <row r="92" spans="1:8" x14ac:dyDescent="0.25">
      <c r="A92" s="18" t="s">
        <v>240</v>
      </c>
      <c r="B92" s="11" t="s">
        <v>241</v>
      </c>
      <c r="C92" s="12" t="s">
        <v>242</v>
      </c>
      <c r="D92" s="12" t="s">
        <v>38</v>
      </c>
      <c r="E92" s="13">
        <v>14</v>
      </c>
      <c r="F92" s="13">
        <v>22295</v>
      </c>
      <c r="G92" s="14">
        <f t="shared" si="1"/>
        <v>2.1365481276799637E-3</v>
      </c>
      <c r="H92" s="15"/>
    </row>
    <row r="93" spans="1:8" x14ac:dyDescent="0.25">
      <c r="A93" s="17"/>
      <c r="B93" s="11" t="s">
        <v>243</v>
      </c>
      <c r="C93" s="12" t="s">
        <v>244</v>
      </c>
      <c r="D93" s="12" t="s">
        <v>245</v>
      </c>
      <c r="E93" s="13">
        <v>88</v>
      </c>
      <c r="F93" s="13">
        <v>28142.400000000001</v>
      </c>
      <c r="G93" s="14">
        <f t="shared" si="1"/>
        <v>2.6969092634411577E-3</v>
      </c>
      <c r="H93" s="15"/>
    </row>
    <row r="94" spans="1:8" x14ac:dyDescent="0.25">
      <c r="A94" s="17"/>
      <c r="B94" s="11" t="s">
        <v>246</v>
      </c>
      <c r="C94" s="12" t="s">
        <v>247</v>
      </c>
      <c r="D94" s="12" t="s">
        <v>248</v>
      </c>
      <c r="E94" s="13">
        <v>4</v>
      </c>
      <c r="F94" s="13">
        <v>8029.4</v>
      </c>
      <c r="G94" s="14">
        <f t="shared" si="1"/>
        <v>7.6946398458818124E-4</v>
      </c>
      <c r="H94" s="15"/>
    </row>
    <row r="95" spans="1:8" x14ac:dyDescent="0.25">
      <c r="A95" s="17"/>
      <c r="B95" s="11"/>
      <c r="C95" s="12"/>
      <c r="D95" s="12"/>
      <c r="E95" s="13"/>
      <c r="F95" s="13"/>
      <c r="G95" s="19"/>
      <c r="H95" s="15"/>
    </row>
    <row r="96" spans="1:8" x14ac:dyDescent="0.25">
      <c r="A96" s="17" t="s">
        <v>16</v>
      </c>
      <c r="B96" s="11"/>
      <c r="C96" s="12"/>
      <c r="D96" s="12"/>
      <c r="E96" s="13"/>
      <c r="F96" s="13"/>
      <c r="G96" s="14"/>
      <c r="H96" s="15"/>
    </row>
    <row r="97" spans="1:8" x14ac:dyDescent="0.25">
      <c r="A97" s="17" t="s">
        <v>249</v>
      </c>
      <c r="B97" s="11"/>
      <c r="C97" s="12"/>
      <c r="D97" s="12"/>
      <c r="E97" s="13"/>
      <c r="F97" s="13"/>
      <c r="G97" s="14"/>
      <c r="H97" s="15"/>
    </row>
    <row r="98" spans="1:8" x14ac:dyDescent="0.25">
      <c r="A98" s="17"/>
      <c r="B98" s="11"/>
      <c r="C98" s="12"/>
      <c r="D98" s="12"/>
      <c r="E98" s="13"/>
      <c r="F98" s="13"/>
      <c r="G98" s="14"/>
      <c r="H98" s="15"/>
    </row>
    <row r="99" spans="1:8" x14ac:dyDescent="0.25">
      <c r="A99" s="17"/>
      <c r="B99" s="20"/>
      <c r="C99" s="21" t="s">
        <v>250</v>
      </c>
      <c r="D99" s="21"/>
      <c r="E99" s="22"/>
      <c r="F99" s="23">
        <f>SUM(F7:F98)</f>
        <v>9784025.8499999959</v>
      </c>
      <c r="G99" s="24">
        <f>+F99/$F$111</f>
        <v>0.93761121825475924</v>
      </c>
      <c r="H99" s="25"/>
    </row>
    <row r="100" spans="1:8" x14ac:dyDescent="0.25">
      <c r="A100" s="17"/>
    </row>
    <row r="101" spans="1:8" x14ac:dyDescent="0.25">
      <c r="A101" s="17"/>
      <c r="B101" s="26"/>
      <c r="C101" s="27" t="s">
        <v>251</v>
      </c>
      <c r="D101" s="27"/>
      <c r="E101" s="27"/>
      <c r="F101" s="27" t="s">
        <v>11</v>
      </c>
      <c r="G101" s="27" t="s">
        <v>12</v>
      </c>
      <c r="H101" s="27" t="s">
        <v>13</v>
      </c>
    </row>
    <row r="102" spans="1:8" x14ac:dyDescent="0.25">
      <c r="A102" s="17"/>
      <c r="B102" s="28"/>
      <c r="C102" s="21" t="s">
        <v>252</v>
      </c>
      <c r="D102" s="12"/>
      <c r="E102" s="29"/>
      <c r="F102" s="30" t="s">
        <v>253</v>
      </c>
      <c r="G102" s="29">
        <v>0</v>
      </c>
      <c r="H102" s="12"/>
    </row>
    <row r="103" spans="1:8" x14ac:dyDescent="0.25">
      <c r="A103" s="17"/>
      <c r="B103" s="28" t="s">
        <v>254</v>
      </c>
      <c r="C103" s="21" t="s">
        <v>255</v>
      </c>
      <c r="D103" s="21"/>
      <c r="E103" s="22"/>
      <c r="F103" s="13">
        <v>466260.3</v>
      </c>
      <c r="G103" s="24">
        <f>+F103/$F$111</f>
        <v>4.4682106794191441E-2</v>
      </c>
      <c r="H103" s="12"/>
    </row>
    <row r="104" spans="1:8" x14ac:dyDescent="0.25">
      <c r="A104" s="17"/>
      <c r="B104" s="28"/>
      <c r="C104" s="21" t="s">
        <v>256</v>
      </c>
      <c r="D104" s="12"/>
      <c r="E104" s="29"/>
      <c r="F104" s="22" t="s">
        <v>253</v>
      </c>
      <c r="G104" s="29">
        <v>0</v>
      </c>
      <c r="H104" s="12"/>
    </row>
    <row r="105" spans="1:8" x14ac:dyDescent="0.25">
      <c r="A105" s="17"/>
      <c r="B105" s="28"/>
      <c r="C105" s="21" t="s">
        <v>257</v>
      </c>
      <c r="D105" s="12"/>
      <c r="E105" s="29"/>
      <c r="F105" s="22" t="s">
        <v>253</v>
      </c>
      <c r="G105" s="29">
        <v>0</v>
      </c>
      <c r="H105" s="12"/>
    </row>
    <row r="106" spans="1:8" x14ac:dyDescent="0.25">
      <c r="A106" s="17"/>
      <c r="B106" s="28"/>
      <c r="C106" s="21" t="s">
        <v>258</v>
      </c>
      <c r="D106" s="12"/>
      <c r="E106" s="29"/>
      <c r="F106" s="22" t="s">
        <v>253</v>
      </c>
      <c r="G106" s="29">
        <v>0</v>
      </c>
      <c r="H106" s="12"/>
    </row>
    <row r="107" spans="1:8" x14ac:dyDescent="0.25">
      <c r="A107" s="17"/>
      <c r="B107" s="12" t="s">
        <v>212</v>
      </c>
      <c r="C107" s="12" t="s">
        <v>259</v>
      </c>
      <c r="D107" s="12"/>
      <c r="E107" s="29"/>
      <c r="F107" s="13">
        <v>184770.15</v>
      </c>
      <c r="G107" s="24">
        <f>+F107/$F$111</f>
        <v>1.7706674951049384E-2</v>
      </c>
      <c r="H107" s="12"/>
    </row>
    <row r="108" spans="1:8" x14ac:dyDescent="0.25">
      <c r="A108" s="17"/>
      <c r="B108" s="28"/>
      <c r="C108" s="12"/>
      <c r="D108" s="12"/>
      <c r="E108" s="29"/>
      <c r="F108" s="30"/>
      <c r="G108" s="24"/>
      <c r="H108" s="12"/>
    </row>
    <row r="109" spans="1:8" x14ac:dyDescent="0.25">
      <c r="A109" s="17"/>
      <c r="B109" s="28"/>
      <c r="C109" s="12" t="s">
        <v>260</v>
      </c>
      <c r="D109" s="12"/>
      <c r="E109" s="29"/>
      <c r="F109" s="31">
        <f>SUM(F102:F108)</f>
        <v>651030.44999999995</v>
      </c>
      <c r="G109" s="24">
        <f>+F109/$F$111</f>
        <v>6.2388781745240825E-2</v>
      </c>
      <c r="H109" s="12"/>
    </row>
    <row r="110" spans="1:8" x14ac:dyDescent="0.25">
      <c r="A110" s="17"/>
      <c r="B110" s="28"/>
      <c r="C110" s="12"/>
      <c r="D110" s="12"/>
      <c r="E110" s="29"/>
      <c r="F110" s="31"/>
      <c r="G110" s="32"/>
      <c r="H110" s="12"/>
    </row>
    <row r="111" spans="1:8" x14ac:dyDescent="0.25">
      <c r="A111" s="17"/>
      <c r="B111" s="33"/>
      <c r="C111" s="34" t="s">
        <v>261</v>
      </c>
      <c r="D111" s="35"/>
      <c r="E111" s="36"/>
      <c r="F111" s="36">
        <f>+F109+F99</f>
        <v>10435056.299999995</v>
      </c>
      <c r="G111" s="37">
        <v>1</v>
      </c>
      <c r="H111" s="12"/>
    </row>
    <row r="112" spans="1:8" x14ac:dyDescent="0.25">
      <c r="A112" s="17"/>
      <c r="F112" s="38">
        <v>0</v>
      </c>
    </row>
    <row r="113" spans="1:8" x14ac:dyDescent="0.25">
      <c r="A113" s="17"/>
      <c r="C113" s="21" t="s">
        <v>262</v>
      </c>
      <c r="D113" s="39">
        <v>26.52</v>
      </c>
      <c r="F113" s="4"/>
    </row>
    <row r="114" spans="1:8" x14ac:dyDescent="0.25">
      <c r="A114" s="17"/>
      <c r="C114" s="21" t="s">
        <v>263</v>
      </c>
      <c r="D114" s="39">
        <v>9.4600000000000009</v>
      </c>
    </row>
    <row r="115" spans="1:8" x14ac:dyDescent="0.25">
      <c r="A115" s="17"/>
      <c r="C115" s="21" t="s">
        <v>264</v>
      </c>
      <c r="D115" s="39">
        <v>6.88</v>
      </c>
    </row>
    <row r="116" spans="1:8" x14ac:dyDescent="0.25">
      <c r="C116" s="21" t="s">
        <v>265</v>
      </c>
      <c r="D116" s="40">
        <v>14.452400000000001</v>
      </c>
    </row>
    <row r="117" spans="1:8" x14ac:dyDescent="0.25">
      <c r="C117" s="21" t="s">
        <v>266</v>
      </c>
      <c r="D117" s="40">
        <v>13.9678</v>
      </c>
    </row>
    <row r="118" spans="1:8" x14ac:dyDescent="0.25">
      <c r="C118" s="21" t="s">
        <v>267</v>
      </c>
      <c r="D118" s="41"/>
    </row>
    <row r="119" spans="1:8" x14ac:dyDescent="0.25">
      <c r="C119" s="21" t="s">
        <v>268</v>
      </c>
      <c r="D119" s="42">
        <v>0</v>
      </c>
    </row>
    <row r="120" spans="1:8" x14ac:dyDescent="0.25">
      <c r="C120" s="21" t="s">
        <v>269</v>
      </c>
      <c r="D120" s="42">
        <v>0</v>
      </c>
      <c r="F120" s="38"/>
      <c r="G120" s="43"/>
    </row>
    <row r="121" spans="1:8" x14ac:dyDescent="0.25">
      <c r="B121" s="44"/>
      <c r="C121" s="10"/>
    </row>
    <row r="122" spans="1:8" x14ac:dyDescent="0.25">
      <c r="F122" s="4"/>
    </row>
    <row r="123" spans="1:8" x14ac:dyDescent="0.25">
      <c r="C123" s="27" t="s">
        <v>270</v>
      </c>
      <c r="D123" s="27"/>
      <c r="E123" s="27"/>
      <c r="F123" s="27"/>
      <c r="G123" s="27"/>
      <c r="H123" s="27"/>
    </row>
    <row r="124" spans="1:8" x14ac:dyDescent="0.25">
      <c r="C124" s="27" t="s">
        <v>271</v>
      </c>
      <c r="D124" s="27"/>
      <c r="E124" s="27"/>
      <c r="F124" s="27" t="s">
        <v>11</v>
      </c>
      <c r="G124" s="27" t="s">
        <v>12</v>
      </c>
      <c r="H124" s="27" t="s">
        <v>13</v>
      </c>
    </row>
    <row r="125" spans="1:8" x14ac:dyDescent="0.25">
      <c r="C125" s="21" t="s">
        <v>272</v>
      </c>
      <c r="D125" s="12"/>
      <c r="E125" s="29"/>
      <c r="F125" s="45">
        <f>SUMIF(Table13456768[[Industry ]],A96,Table13456768[Market Value])</f>
        <v>7501074.9000000004</v>
      </c>
      <c r="G125" s="46">
        <f>+F125/$F$111</f>
        <v>0.71883415712860155</v>
      </c>
      <c r="H125" s="12"/>
    </row>
    <row r="126" spans="1:8" x14ac:dyDescent="0.25">
      <c r="C126" s="12" t="s">
        <v>273</v>
      </c>
      <c r="D126" s="12"/>
      <c r="E126" s="29"/>
      <c r="F126" s="45">
        <f>SUMIF(Table13456768[[Industry ]],A97,Table13456768[Market Value])</f>
        <v>0</v>
      </c>
      <c r="G126" s="46">
        <f>+F126/$F$111</f>
        <v>0</v>
      </c>
      <c r="H126" s="12"/>
    </row>
    <row r="127" spans="1:8" x14ac:dyDescent="0.25">
      <c r="C127" s="12" t="s">
        <v>274</v>
      </c>
      <c r="D127" s="12"/>
      <c r="E127" s="29"/>
      <c r="F127" s="45">
        <f t="shared" ref="F127:F136" si="2">SUMIF($E$139:$E$146,C127,H139:H146)</f>
        <v>0</v>
      </c>
      <c r="G127" s="46">
        <f>+F127/$F$111</f>
        <v>0</v>
      </c>
      <c r="H127" s="12"/>
    </row>
    <row r="128" spans="1:8" x14ac:dyDescent="0.25">
      <c r="C128" s="12" t="s">
        <v>275</v>
      </c>
      <c r="D128" s="12"/>
      <c r="E128" s="29"/>
      <c r="F128" s="45">
        <f t="shared" si="2"/>
        <v>0</v>
      </c>
      <c r="G128" s="46">
        <f t="shared" ref="G128:G136" si="3">+F128/$F$111</f>
        <v>0</v>
      </c>
      <c r="H128" s="12"/>
    </row>
    <row r="129" spans="3:9" x14ac:dyDescent="0.25">
      <c r="C129" s="12" t="s">
        <v>276</v>
      </c>
      <c r="D129" s="12"/>
      <c r="E129" s="29"/>
      <c r="F129" s="45">
        <f t="shared" si="2"/>
        <v>0</v>
      </c>
      <c r="G129" s="46">
        <f t="shared" si="3"/>
        <v>0</v>
      </c>
      <c r="H129" s="12"/>
    </row>
    <row r="130" spans="3:9" x14ac:dyDescent="0.25">
      <c r="C130" s="12" t="s">
        <v>277</v>
      </c>
      <c r="D130" s="12"/>
      <c r="E130" s="29"/>
      <c r="F130" s="45">
        <f t="shared" si="2"/>
        <v>0</v>
      </c>
      <c r="G130" s="46">
        <f t="shared" si="3"/>
        <v>0</v>
      </c>
      <c r="H130" s="12"/>
    </row>
    <row r="131" spans="3:9" x14ac:dyDescent="0.25">
      <c r="C131" s="12" t="s">
        <v>278</v>
      </c>
      <c r="D131" s="12"/>
      <c r="E131" s="29"/>
      <c r="F131" s="45">
        <f t="shared" si="2"/>
        <v>0</v>
      </c>
      <c r="G131" s="46">
        <f t="shared" si="3"/>
        <v>0</v>
      </c>
      <c r="H131" s="12"/>
    </row>
    <row r="132" spans="3:9" x14ac:dyDescent="0.25">
      <c r="C132" s="12" t="s">
        <v>279</v>
      </c>
      <c r="D132" s="12"/>
      <c r="E132" s="29"/>
      <c r="F132" s="45">
        <f t="shared" si="2"/>
        <v>0</v>
      </c>
      <c r="G132" s="46">
        <f t="shared" si="3"/>
        <v>0</v>
      </c>
      <c r="H132" s="12"/>
    </row>
    <row r="133" spans="3:9" x14ac:dyDescent="0.25">
      <c r="C133" s="12" t="s">
        <v>280</v>
      </c>
      <c r="D133" s="12"/>
      <c r="E133" s="29"/>
      <c r="F133" s="45">
        <f t="shared" si="2"/>
        <v>0</v>
      </c>
      <c r="G133" s="46">
        <f t="shared" si="3"/>
        <v>0</v>
      </c>
      <c r="H133" s="12"/>
    </row>
    <row r="134" spans="3:9" x14ac:dyDescent="0.25">
      <c r="C134" s="12" t="s">
        <v>281</v>
      </c>
      <c r="D134" s="12"/>
      <c r="E134" s="29"/>
      <c r="F134" s="45">
        <f t="shared" si="2"/>
        <v>0</v>
      </c>
      <c r="G134" s="46">
        <f t="shared" si="3"/>
        <v>0</v>
      </c>
      <c r="H134" s="12"/>
    </row>
    <row r="135" spans="3:9" x14ac:dyDescent="0.25">
      <c r="C135" s="12" t="s">
        <v>282</v>
      </c>
      <c r="D135" s="12"/>
      <c r="E135" s="29"/>
      <c r="F135" s="45">
        <f t="shared" si="2"/>
        <v>0</v>
      </c>
      <c r="G135" s="46">
        <f t="shared" si="3"/>
        <v>0</v>
      </c>
      <c r="H135" s="12"/>
    </row>
    <row r="136" spans="3:9" x14ac:dyDescent="0.25">
      <c r="C136" s="12" t="s">
        <v>283</v>
      </c>
      <c r="D136" s="12"/>
      <c r="E136" s="29"/>
      <c r="F136" s="45">
        <f t="shared" si="2"/>
        <v>0</v>
      </c>
      <c r="G136" s="46">
        <f t="shared" si="3"/>
        <v>0</v>
      </c>
      <c r="H136" s="12"/>
    </row>
    <row r="138" spans="3:9" x14ac:dyDescent="0.25">
      <c r="C138" s="17"/>
      <c r="D138" s="17"/>
      <c r="E138" s="47"/>
      <c r="F138" s="17"/>
      <c r="G138" s="17"/>
      <c r="H138" s="17"/>
      <c r="I138" s="17"/>
    </row>
    <row r="139" spans="3:9" x14ac:dyDescent="0.25">
      <c r="C139" s="17"/>
      <c r="D139" s="17"/>
      <c r="E139" s="17" t="s">
        <v>274</v>
      </c>
      <c r="F139" s="17" t="s">
        <v>284</v>
      </c>
      <c r="G139" s="17">
        <f t="shared" ref="G139:G146" si="4">SUMIF($H$7:$H$57,F139,$E$7:$E$57)</f>
        <v>0</v>
      </c>
      <c r="H139" s="17">
        <f t="shared" ref="H139:H146" si="5">SUMIF($H$7:$H$57,F139,$F$7:$F$57)</f>
        <v>0</v>
      </c>
      <c r="I139" s="17"/>
    </row>
    <row r="140" spans="3:9" x14ac:dyDescent="0.25">
      <c r="C140" s="17"/>
      <c r="D140" s="17"/>
      <c r="E140" s="17" t="s">
        <v>274</v>
      </c>
      <c r="F140" s="17" t="s">
        <v>285</v>
      </c>
      <c r="G140" s="17">
        <f t="shared" si="4"/>
        <v>0</v>
      </c>
      <c r="H140" s="17">
        <f t="shared" si="5"/>
        <v>0</v>
      </c>
      <c r="I140" s="17"/>
    </row>
    <row r="141" spans="3:9" x14ac:dyDescent="0.25">
      <c r="C141" s="17"/>
      <c r="D141" s="17"/>
      <c r="E141" s="17" t="s">
        <v>274</v>
      </c>
      <c r="F141" s="17" t="s">
        <v>286</v>
      </c>
      <c r="G141" s="17">
        <f t="shared" si="4"/>
        <v>0</v>
      </c>
      <c r="H141" s="17">
        <f t="shared" si="5"/>
        <v>0</v>
      </c>
      <c r="I141" s="17"/>
    </row>
    <row r="142" spans="3:9" x14ac:dyDescent="0.25">
      <c r="C142" s="17"/>
      <c r="D142" s="17"/>
      <c r="E142" s="17" t="s">
        <v>276</v>
      </c>
      <c r="F142" s="17" t="s">
        <v>287</v>
      </c>
      <c r="G142" s="17">
        <f t="shared" si="4"/>
        <v>0</v>
      </c>
      <c r="H142" s="17">
        <f t="shared" si="5"/>
        <v>0</v>
      </c>
      <c r="I142" s="17"/>
    </row>
    <row r="143" spans="3:9" x14ac:dyDescent="0.25">
      <c r="C143" s="17"/>
      <c r="D143" s="17"/>
      <c r="E143" s="17" t="s">
        <v>277</v>
      </c>
      <c r="F143" s="17" t="s">
        <v>288</v>
      </c>
      <c r="G143" s="17">
        <f t="shared" si="4"/>
        <v>0</v>
      </c>
      <c r="H143" s="17">
        <f t="shared" si="5"/>
        <v>0</v>
      </c>
      <c r="I143" s="17"/>
    </row>
    <row r="144" spans="3:9" x14ac:dyDescent="0.25">
      <c r="C144" s="17"/>
      <c r="D144" s="17"/>
      <c r="E144" s="17" t="s">
        <v>274</v>
      </c>
      <c r="F144" s="17" t="s">
        <v>289</v>
      </c>
      <c r="G144" s="17">
        <f t="shared" si="4"/>
        <v>0</v>
      </c>
      <c r="H144" s="17">
        <f t="shared" si="5"/>
        <v>0</v>
      </c>
      <c r="I144" s="17"/>
    </row>
    <row r="145" spans="3:9" x14ac:dyDescent="0.25">
      <c r="C145" s="17"/>
      <c r="D145" s="17"/>
      <c r="E145" s="17" t="s">
        <v>277</v>
      </c>
      <c r="F145" s="17" t="s">
        <v>290</v>
      </c>
      <c r="G145" s="17">
        <f t="shared" si="4"/>
        <v>0</v>
      </c>
      <c r="H145" s="17">
        <f t="shared" si="5"/>
        <v>0</v>
      </c>
      <c r="I145" s="17"/>
    </row>
    <row r="146" spans="3:9" x14ac:dyDescent="0.25">
      <c r="C146" s="17"/>
      <c r="D146" s="17"/>
      <c r="E146" s="17" t="s">
        <v>274</v>
      </c>
      <c r="F146" s="17" t="s">
        <v>291</v>
      </c>
      <c r="G146" s="17">
        <f t="shared" si="4"/>
        <v>0</v>
      </c>
      <c r="H146" s="17">
        <f t="shared" si="5"/>
        <v>0</v>
      </c>
      <c r="I146" s="17"/>
    </row>
    <row r="147" spans="3:9" x14ac:dyDescent="0.25">
      <c r="C147" s="17"/>
      <c r="D147" s="17"/>
      <c r="E147" s="47"/>
      <c r="F147" s="17"/>
      <c r="G147" s="17" t="s">
        <v>292</v>
      </c>
      <c r="H147" s="17" t="s">
        <v>292</v>
      </c>
      <c r="I147" s="17"/>
    </row>
    <row r="148" spans="3:9" x14ac:dyDescent="0.25">
      <c r="C148" s="17"/>
      <c r="D148" s="17"/>
      <c r="E148" s="47"/>
      <c r="F148" s="17"/>
      <c r="G148" s="17"/>
      <c r="H148" s="17"/>
      <c r="I148" s="17"/>
    </row>
    <row r="149" spans="3:9" x14ac:dyDescent="0.25">
      <c r="C149" s="17"/>
      <c r="D149" s="17"/>
      <c r="E149" s="47"/>
      <c r="F149" s="17"/>
      <c r="G149" s="17"/>
      <c r="H149" s="17"/>
      <c r="I149" s="17"/>
    </row>
    <row r="150" spans="3:9" x14ac:dyDescent="0.25">
      <c r="C150" s="17"/>
      <c r="D150" s="17"/>
      <c r="E150" s="47"/>
      <c r="F150" s="17"/>
      <c r="G150" s="17"/>
      <c r="H150" s="17"/>
      <c r="I150" s="17"/>
    </row>
    <row r="151" spans="3:9" x14ac:dyDescent="0.25">
      <c r="C151" s="17"/>
      <c r="D151" s="17"/>
      <c r="E151" s="47"/>
      <c r="F151" s="17"/>
      <c r="G151" s="17"/>
      <c r="H151" s="17"/>
      <c r="I151" s="17"/>
    </row>
    <row r="152" spans="3:9" x14ac:dyDescent="0.25">
      <c r="C152" s="17"/>
      <c r="D152" s="17"/>
      <c r="E152" s="47"/>
      <c r="F152" s="17"/>
      <c r="G152" s="17"/>
      <c r="H152" s="17"/>
      <c r="I152" s="17"/>
    </row>
    <row r="153" spans="3:9" x14ac:dyDescent="0.25">
      <c r="C153" s="17"/>
      <c r="D153" s="17"/>
      <c r="E153" s="47"/>
      <c r="F153" s="17"/>
      <c r="G153" s="17"/>
      <c r="H153" s="17"/>
      <c r="I153" s="17"/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Port_Tax Saver</vt:lpstr>
      <vt:lpstr>'Port_Tax Saver'!Print_Area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2025-04-05T06:34:06Z</dcterms:created>
  <dcterms:modified xsi:type="dcterms:W3CDTF">2025-04-05T06:34:11Z</dcterms:modified>
</cp:coreProperties>
</file>